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124226"/>
  <mc:AlternateContent xmlns:mc="http://schemas.openxmlformats.org/markup-compatibility/2006">
    <mc:Choice Requires="x15">
      <x15ac:absPath xmlns:x15ac="http://schemas.microsoft.com/office/spreadsheetml/2010/11/ac" url="Z:\Muhasebe_ve_Finansman\Finans\Investor Relations\Financial Reports\2025\Q2'25\Summary Financials\İnternet Version\"/>
    </mc:Choice>
  </mc:AlternateContent>
  <xr:revisionPtr revIDLastSave="0" documentId="13_ncr:1_{D8B4B377-9BDD-43C2-B233-D9CB9D81BB03}" xr6:coauthVersionLast="47" xr6:coauthVersionMax="47" xr10:uidLastSave="{00000000-0000-0000-0000-000000000000}"/>
  <bookViews>
    <workbookView xWindow="-110" yWindow="-110" windowWidth="19420" windowHeight="10300" tabRatio="859" xr2:uid="{00000000-000D-0000-FFFF-FFFF00000000}"/>
  </bookViews>
  <sheets>
    <sheet name="Assets" sheetId="37" r:id="rId1"/>
    <sheet name="Liabilities" sheetId="38" r:id="rId2"/>
    <sheet name="Profit or Loss " sheetId="39" r:id="rId3"/>
    <sheet name="Comprehensive Income Statement" sheetId="40" r:id="rId4"/>
    <sheet name="Changes In Equity" sheetId="33" r:id="rId5"/>
    <sheet name="Statement of Cash Flow" sheetId="34" r:id="rId6"/>
  </sheets>
  <definedNames>
    <definedName name="_Key1" localSheetId="0" hidden="1">#REF!</definedName>
    <definedName name="_Key1" localSheetId="3" hidden="1">#REF!</definedName>
    <definedName name="_Key1" localSheetId="1" hidden="1">#REF!</definedName>
    <definedName name="_Key1" localSheetId="2" hidden="1">#REF!</definedName>
    <definedName name="_Key1" hidden="1">#REF!</definedName>
    <definedName name="_Order1" hidden="1">0</definedName>
    <definedName name="_Order2" hidden="1">0</definedName>
    <definedName name="_Sort" localSheetId="0" hidden="1">#REF!</definedName>
    <definedName name="_Sort" localSheetId="3" hidden="1">#REF!</definedName>
    <definedName name="_Sort" localSheetId="1" hidden="1">#REF!</definedName>
    <definedName name="_Sort" localSheetId="2" hidden="1">#REF!</definedName>
    <definedName name="_Sort" hidden="1">#REF!</definedName>
    <definedName name="AS2DocOpenMode" hidden="1">"AS2DocumentEdit"</definedName>
    <definedName name="de" localSheetId="0" hidden="1">{#N/A,#N/A,TRUE,"Sales Comparison";#N/A,#N/A,TRUE,"Cum. Summary FFR";#N/A,#N/A,TRUE,"Monthly Summary FFR";#N/A,#N/A,TRUE,"Cum. Summary TL";#N/A,#N/A,TRUE,"Monthly Summary TL"}</definedName>
    <definedName name="de" localSheetId="3" hidden="1">{#N/A,#N/A,TRUE,"Sales Comparison";#N/A,#N/A,TRUE,"Cum. Summary FFR";#N/A,#N/A,TRUE,"Monthly Summary FFR";#N/A,#N/A,TRUE,"Cum. Summary TL";#N/A,#N/A,TRUE,"Monthly Summary TL"}</definedName>
    <definedName name="de" localSheetId="1" hidden="1">{#N/A,#N/A,TRUE,"Sales Comparison";#N/A,#N/A,TRUE,"Cum. Summary FFR";#N/A,#N/A,TRUE,"Monthly Summary FFR";#N/A,#N/A,TRUE,"Cum. Summary TL";#N/A,#N/A,TRUE,"Monthly Summary TL"}</definedName>
    <definedName name="de" localSheetId="2" hidden="1">{#N/A,#N/A,TRUE,"Sales Comparison";#N/A,#N/A,TRUE,"Cum. Summary FFR";#N/A,#N/A,TRUE,"Monthly Summary FFR";#N/A,#N/A,TRUE,"Cum. Summary TL";#N/A,#N/A,TRUE,"Monthly Summary TL"}</definedName>
    <definedName name="de" hidden="1">{#N/A,#N/A,TRUE,"Sales Comparison";#N/A,#N/A,TRUE,"Cum. Summary FFR";#N/A,#N/A,TRUE,"Monthly Summary FFR";#N/A,#N/A,TRUE,"Cum. Summary TL";#N/A,#N/A,TRUE,"Monthly Summary TL"}</definedName>
    <definedName name="OLE_LINK1" localSheetId="4">'Changes In Equity'!#REF!</definedName>
    <definedName name="OLE_LINK154" localSheetId="5">'Statement of Cash Flow'!#REF!</definedName>
    <definedName name="OLE_LINK3" localSheetId="5">'Statement of Cash Flow'!$G$5</definedName>
    <definedName name="OLE_LINK41" localSheetId="1">Liabilities!$D$29</definedName>
    <definedName name="OLE_LINK43" localSheetId="0">Assets!#REF!</definedName>
    <definedName name="OLE_LINK64" localSheetId="1">Liabilities!#REF!</definedName>
    <definedName name="_xlnm.Print_Area" localSheetId="0">Assets!$A$1:$D$36</definedName>
    <definedName name="_xlnm.Print_Area" localSheetId="4">'Changes In Equity'!$A$1:$M$21</definedName>
    <definedName name="_xlnm.Print_Area" localSheetId="3">'Comprehensive Income Statement'!$A$1:$F$26</definedName>
    <definedName name="_xlnm.Print_Area" localSheetId="1">Liabilities!$A$1:$D$55</definedName>
    <definedName name="_xlnm.Print_Area" localSheetId="2">'Profit or Loss '!$A$1:$F$36</definedName>
    <definedName name="_xlnm.Print_Area" localSheetId="5">'Statement of Cash Flow'!$A$1:$D$62</definedName>
    <definedName name="SAPFuncF4Help" localSheetId="0" hidden="1">Main.SAPF4Help()</definedName>
    <definedName name="SAPFuncF4Help" localSheetId="3" hidden="1">Main.SAPF4Help()</definedName>
    <definedName name="SAPFuncF4Help" localSheetId="1" hidden="1">Main.SAPF4Help()</definedName>
    <definedName name="SAPFuncF4Help" localSheetId="2" hidden="1">Main.SAPF4Help()</definedName>
    <definedName name="SAPFuncF4Help" hidden="1">Main.SAPF4Help()</definedName>
    <definedName name="wrn.Aging._.and._.Trend._.Analysis." localSheetId="0" hidden="1">{#N/A,#N/A,FALSE,"Aging Summary";#N/A,#N/A,FALSE,"Ratio Analysis";#N/A,#N/A,FALSE,"Test 120 Day Accts";#N/A,#N/A,FALSE,"Tickmarks"}</definedName>
    <definedName name="wrn.Aging._.and._.Trend._.Analysis." localSheetId="3" hidden="1">{#N/A,#N/A,FALSE,"Aging Summary";#N/A,#N/A,FALSE,"Ratio Analysis";#N/A,#N/A,FALSE,"Test 120 Day Accts";#N/A,#N/A,FALSE,"Tickmarks"}</definedName>
    <definedName name="wrn.Aging._.and._.Trend._.Analysis." localSheetId="1" hidden="1">{#N/A,#N/A,FALSE,"Aging Summary";#N/A,#N/A,FALSE,"Ratio Analysis";#N/A,#N/A,FALSE,"Test 120 Day Accts";#N/A,#N/A,FALSE,"Tickmarks"}</definedName>
    <definedName name="wrn.Aging._.and._.Trend._.Analysis." localSheetId="2" hidden="1">{#N/A,#N/A,FALSE,"Aging Summary";#N/A,#N/A,FALSE,"Ratio Analysis";#N/A,#N/A,FALSE,"Test 120 Day Accts";#N/A,#N/A,FALSE,"Tickmarks"}</definedName>
    <definedName name="wrn.Aging._.and._.Trend._.Analysis." hidden="1">{#N/A,#N/A,FALSE,"Aging Summary";#N/A,#N/A,FALSE,"Ratio Analysis";#N/A,#N/A,FALSE,"Test 120 Day Accts";#N/A,#N/A,FALSE,"Tickmarks"}</definedName>
    <definedName name="wrn.Monthly._.Report." localSheetId="0" hidden="1">{#N/A,#N/A,TRUE,"Sales Comparison";#N/A,#N/A,TRUE,"Cum. Summary FFR";#N/A,#N/A,TRUE,"Monthly Summary FFR";#N/A,#N/A,TRUE,"Cum. Summary TL";#N/A,#N/A,TRUE,"Monthly Summary TL"}</definedName>
    <definedName name="wrn.Monthly._.Report." localSheetId="3" hidden="1">{#N/A,#N/A,TRUE,"Sales Comparison";#N/A,#N/A,TRUE,"Cum. Summary FFR";#N/A,#N/A,TRUE,"Monthly Summary FFR";#N/A,#N/A,TRUE,"Cum. Summary TL";#N/A,#N/A,TRUE,"Monthly Summary TL"}</definedName>
    <definedName name="wrn.Monthly._.Report." localSheetId="1" hidden="1">{#N/A,#N/A,TRUE,"Sales Comparison";#N/A,#N/A,TRUE,"Cum. Summary FFR";#N/A,#N/A,TRUE,"Monthly Summary FFR";#N/A,#N/A,TRUE,"Cum. Summary TL";#N/A,#N/A,TRUE,"Monthly Summary TL"}</definedName>
    <definedName name="wrn.Monthly._.Report." localSheetId="2" hidden="1">{#N/A,#N/A,TRUE,"Sales Comparison";#N/A,#N/A,TRUE,"Cum. Summary FFR";#N/A,#N/A,TRUE,"Monthly Summary FFR";#N/A,#N/A,TRUE,"Cum. Summary TL";#N/A,#N/A,TRUE,"Monthly Summary TL"}</definedName>
    <definedName name="wrn.Monthly._.Report." hidden="1">{#N/A,#N/A,TRUE,"Sales Comparison";#N/A,#N/A,TRUE,"Cum. Summary FFR";#N/A,#N/A,TRUE,"Monthly Summary FFR";#N/A,#N/A,TRUE,"Cum. Summary TL";#N/A,#N/A,TRUE,"Monthly Summary TL"}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21" i="33" l="1"/>
  <c r="I21" i="33"/>
  <c r="H21" i="33"/>
  <c r="E21" i="33"/>
  <c r="C21" i="33"/>
  <c r="D21" i="33"/>
  <c r="K21" i="33"/>
  <c r="L21" i="33"/>
  <c r="B21" i="33"/>
  <c r="M10" i="33"/>
  <c r="F24" i="40"/>
  <c r="F26" i="40" s="1"/>
  <c r="C36" i="39"/>
  <c r="D36" i="39"/>
  <c r="E36" i="39"/>
  <c r="F36" i="39"/>
  <c r="E30" i="39"/>
  <c r="F9" i="39"/>
  <c r="F17" i="39" s="1"/>
  <c r="F22" i="39" s="1"/>
  <c r="F28" i="39" s="1"/>
  <c r="E9" i="39"/>
  <c r="E17" i="39" s="1"/>
  <c r="E22" i="39" s="1"/>
  <c r="E28" i="39" s="1"/>
  <c r="E34" i="39" s="1"/>
  <c r="G21" i="33" l="1"/>
  <c r="E24" i="40"/>
  <c r="E26" i="40" s="1"/>
  <c r="F30" i="39"/>
  <c r="F34" i="39"/>
  <c r="D24" i="40" l="1"/>
  <c r="C11" i="33"/>
  <c r="D11" i="33"/>
  <c r="E11" i="33"/>
  <c r="B11" i="33"/>
  <c r="G11" i="33"/>
  <c r="L11" i="33"/>
  <c r="K11" i="33"/>
  <c r="J11" i="33"/>
  <c r="I11" i="33"/>
  <c r="H11" i="33"/>
  <c r="D26" i="40" l="1"/>
  <c r="D30" i="39"/>
  <c r="C9" i="39"/>
  <c r="C30" i="39" l="1"/>
  <c r="D9" i="39"/>
  <c r="C17" i="39"/>
  <c r="C22" i="39" l="1"/>
  <c r="D17" i="39"/>
  <c r="C28" i="39" l="1"/>
  <c r="D22" i="39"/>
  <c r="C34" i="39" l="1"/>
  <c r="D28" i="39"/>
  <c r="D34" i="39" l="1"/>
  <c r="D39" i="34" l="1"/>
  <c r="D47" i="34" l="1"/>
  <c r="D7" i="34"/>
  <c r="D24" i="34"/>
  <c r="C24" i="40" l="1"/>
  <c r="C26" i="40" l="1"/>
  <c r="M13" i="33" l="1"/>
  <c r="M18" i="33"/>
  <c r="M4" i="33"/>
  <c r="D32" i="34" l="1"/>
  <c r="M19" i="33"/>
  <c r="M7" i="33"/>
  <c r="M9" i="33"/>
  <c r="M16" i="33"/>
  <c r="M6" i="33"/>
  <c r="D5" i="34" l="1"/>
  <c r="D55" i="34" l="1"/>
  <c r="D62" i="34" l="1"/>
  <c r="M15" i="33" l="1"/>
  <c r="C26" i="38" l="1"/>
  <c r="D26" i="38" l="1"/>
  <c r="D19" i="37" l="1"/>
  <c r="C19" i="37" l="1"/>
  <c r="M17" i="33" l="1"/>
  <c r="M8" i="33"/>
  <c r="M11" i="33" l="1"/>
  <c r="M21" i="33" l="1"/>
  <c r="D5" i="38" l="1"/>
  <c r="D40" i="38"/>
  <c r="D55" i="38" l="1"/>
  <c r="C5" i="38" l="1"/>
  <c r="C40" i="38" l="1"/>
  <c r="C55" i="38" l="1"/>
  <c r="D5" i="37"/>
  <c r="C5" i="37"/>
  <c r="C36" i="37" l="1"/>
  <c r="D36" i="37"/>
  <c r="C47" i="34" l="1"/>
  <c r="C39" i="34" l="1"/>
  <c r="C7" i="34" l="1"/>
  <c r="C24" i="34" l="1"/>
  <c r="C32" i="34" l="1"/>
  <c r="C5" i="34" l="1"/>
  <c r="C55" i="34" l="1"/>
  <c r="C62" i="34" l="1"/>
</calcChain>
</file>

<file path=xl/sharedStrings.xml><?xml version="1.0" encoding="utf-8"?>
<sst xmlns="http://schemas.openxmlformats.org/spreadsheetml/2006/main" count="234" uniqueCount="186">
  <si>
    <t>23,24</t>
  </si>
  <si>
    <t>Assets</t>
  </si>
  <si>
    <t>Current assets</t>
  </si>
  <si>
    <t>Cash and cash equivalents</t>
  </si>
  <si>
    <t>Trade receivables</t>
  </si>
  <si>
    <t xml:space="preserve">   - Due from related parties</t>
  </si>
  <si>
    <t xml:space="preserve">   - Due from third parties</t>
  </si>
  <si>
    <t>Other receivables</t>
  </si>
  <si>
    <t>Contract assets from sale of goods and service contracts</t>
  </si>
  <si>
    <t>Inventories</t>
  </si>
  <si>
    <t>Prepaid expenses</t>
  </si>
  <si>
    <t>Other current assets</t>
  </si>
  <si>
    <t>Non-current assets</t>
  </si>
  <si>
    <t>Financial assets</t>
  </si>
  <si>
    <t>Property, plant and equipment</t>
  </si>
  <si>
    <t>Intangible assets</t>
  </si>
  <si>
    <t xml:space="preserve">   - Other Intangible Assets</t>
  </si>
  <si>
    <t xml:space="preserve">   - Goodwill</t>
  </si>
  <si>
    <t>The right-of- use assets</t>
  </si>
  <si>
    <t>Deferred tax asset</t>
  </si>
  <si>
    <t>Investments in associates and joint ventures</t>
  </si>
  <si>
    <t>Derivative financial instruments</t>
  </si>
  <si>
    <t>Total assets</t>
  </si>
  <si>
    <t>FORD OTOMOTİV SANAYİ A.Ş. STATEMENT OF CONDENSED CONSOLIDATED FINANCIAL POSITION
AS AT 30 JUNE 2025 AND 31 DECEMBER 2024</t>
  </si>
  <si>
    <t>(Amounts expressed in thousands of Turkish Lira (“TRY”) in terms of the purchasing power of the TRY at 30 June 2025, unless otherwise indicated.)</t>
  </si>
  <si>
    <t>Notes</t>
  </si>
  <si>
    <t>Current Period Reviewed</t>
  </si>
  <si>
    <t xml:space="preserve">Previous Period Audited </t>
  </si>
  <si>
    <t>Liabilities</t>
  </si>
  <si>
    <t>Current liabilities</t>
  </si>
  <si>
    <t>Current borrowings</t>
  </si>
  <si>
    <t xml:space="preserve">   - Bank borrowings</t>
  </si>
  <si>
    <t>Short- term portion of long-term borrowings</t>
  </si>
  <si>
    <t xml:space="preserve">   - Issued debt instruments</t>
  </si>
  <si>
    <t xml:space="preserve">   - Lease liabilities</t>
  </si>
  <si>
    <t xml:space="preserve">   - Other short term borrowings</t>
  </si>
  <si>
    <t>Trade payables</t>
  </si>
  <si>
    <t xml:space="preserve">   - Due to related parties</t>
  </si>
  <si>
    <t xml:space="preserve">   - Due to third parties</t>
  </si>
  <si>
    <t>Other payables</t>
  </si>
  <si>
    <t>Deferred revenue</t>
  </si>
  <si>
    <t>Short-term provisions</t>
  </si>
  <si>
    <t xml:space="preserve">   - Other provisions</t>
  </si>
  <si>
    <t>Employee benefit liabilities</t>
  </si>
  <si>
    <t>Current tax liabilities</t>
  </si>
  <si>
    <t>Non-current liabilities</t>
  </si>
  <si>
    <t>Long Term Borrowings</t>
  </si>
  <si>
    <t xml:space="preserve">   -Other long term borrowings</t>
  </si>
  <si>
    <t>Long-term provisions</t>
  </si>
  <si>
    <t xml:space="preserve">   - Provision for employment termination benefits</t>
  </si>
  <si>
    <t>Deferred tax liabilities</t>
  </si>
  <si>
    <t>Derivative financial liabilities</t>
  </si>
  <si>
    <t>Equity</t>
  </si>
  <si>
    <t>Paid-in capital</t>
  </si>
  <si>
    <t>Inflation adjustments on capital</t>
  </si>
  <si>
    <t>Share premium</t>
  </si>
  <si>
    <t>Other comprehensive income/ (loss)
not to be reclassified under profit or loss</t>
  </si>
  <si>
    <t xml:space="preserve">   - Losses on remeasurements of defined
       benefit plans</t>
  </si>
  <si>
    <t>Other comprehensive income / (loss)
to be reclassified in profit or loss</t>
  </si>
  <si>
    <t xml:space="preserve">   -Gains from financial assets measured at
      fair value through other comprehensive income</t>
  </si>
  <si>
    <t xml:space="preserve">    -Losses on cash flow hedges</t>
  </si>
  <si>
    <t xml:space="preserve">    -Exchange Differences on Translation</t>
  </si>
  <si>
    <t>Restricted reserves</t>
  </si>
  <si>
    <t>Retained earnings</t>
  </si>
  <si>
    <t>Net profit for the period</t>
  </si>
  <si>
    <t>Total liabilities and equity</t>
  </si>
  <si>
    <t>Continued operations</t>
  </si>
  <si>
    <t>Revenue</t>
  </si>
  <si>
    <t xml:space="preserve">Cost of sales </t>
  </si>
  <si>
    <t>Gross profit</t>
  </si>
  <si>
    <t>Marketing expenses</t>
  </si>
  <si>
    <t xml:space="preserve">General administrative expenses </t>
  </si>
  <si>
    <t>Research and development expenses</t>
  </si>
  <si>
    <t>Other income from operating activities</t>
  </si>
  <si>
    <t>Other expenses from operating activities</t>
  </si>
  <si>
    <t>Profit from operating activities</t>
  </si>
  <si>
    <t>Income from investing activities</t>
  </si>
  <si>
    <t>Expenses from investing activities</t>
  </si>
  <si>
    <t>Operating profit before financial income/ (expense)</t>
  </si>
  <si>
    <t>Financial income</t>
  </si>
  <si>
    <t>Financial expenses</t>
  </si>
  <si>
    <t>Monetary gain / (loss)</t>
  </si>
  <si>
    <t>Profit before tax from continued operations</t>
  </si>
  <si>
    <t>Tax income/ (expense) from continued operations</t>
  </si>
  <si>
    <t xml:space="preserve">  Current tax expenses</t>
  </si>
  <si>
    <t xml:space="preserve">  Deferred tax expenses</t>
  </si>
  <si>
    <t>Net profit</t>
  </si>
  <si>
    <t>Earnings per share with a nominal value Kr 1</t>
  </si>
  <si>
    <t xml:space="preserve">Reviewed </t>
  </si>
  <si>
    <t xml:space="preserve">Not Reviewed </t>
  </si>
  <si>
    <t>1 January 2025 - 
30 June 2025</t>
  </si>
  <si>
    <t>1 April 2025 - 
30 June 2025</t>
  </si>
  <si>
    <t>1 January 2024 - 
30 June 2024</t>
  </si>
  <si>
    <t>1 April 2024 - 
30 June 2024</t>
  </si>
  <si>
    <t>FORD OTOMOTİV SANAYİ A.Ş. STATEMENTS OF CONDENSED CONSOLIDATED PROFIT OR LOSS
FOR THE PERIODS ENDED 30 JUNE 2025 AND 2024</t>
  </si>
  <si>
    <t>STATEMENTS OF CONDENSED CONSOLIDATED OTHER COMPREHENSIVE
INCOME FOR THE PERIODS ENDED 30 JUNE 2025 AND 2024</t>
  </si>
  <si>
    <t>Other comprehensive income / (expense)</t>
  </si>
  <si>
    <t>Other comprehensive income not to be reclassified to profit or loss</t>
  </si>
  <si>
    <t>(Losses) / gains on remeasurements of defined benefit plans</t>
  </si>
  <si>
    <t>Other comprehensive income tax not to be reclassified to profit or loss</t>
  </si>
  <si>
    <t>Taxes relating to remeasurements of defined benefit plans</t>
  </si>
  <si>
    <t>Other comprehensive income to be reclassified to profit or loss</t>
  </si>
  <si>
    <t>Gains/(losses) from financial assets measured at
   fair value through other comprehensive income</t>
  </si>
  <si>
    <t>Other comprehensive income relating to cash flow hedges</t>
  </si>
  <si>
    <t>Exchange Differences on Translation</t>
  </si>
  <si>
    <t>Other comprehensive income taxes to be reclassified to profit or loss</t>
  </si>
  <si>
    <t>Taxes relating to gains / (losses) from financial assets measured
   at fair value through other comprehensive income</t>
  </si>
  <si>
    <t>Taxes relating to cash flow hedges</t>
  </si>
  <si>
    <t>Other comprehensive (loss) / income</t>
  </si>
  <si>
    <t>Total comprehensive income</t>
  </si>
  <si>
    <t xml:space="preserve"> Other 
 comprehensive income
 not to be 
 reclassified in
 profit or loss</t>
  </si>
  <si>
    <t>Other
comprehensive income
to be
reclassfied in
profit or loss</t>
  </si>
  <si>
    <t>Retained Earnings</t>
  </si>
  <si>
    <t>Paid-in
capital</t>
  </si>
  <si>
    <t>Share
premium</t>
  </si>
  <si>
    <t>Gains / (losses) on
remeasurements of defined
benefit plans</t>
  </si>
  <si>
    <t xml:space="preserve"> Gain / (losses) from
 financial assets
 measured at fair
value through other
 comprehensive
 income</t>
  </si>
  <si>
    <t>Cash flow
hedge
reserve</t>
  </si>
  <si>
    <t xml:space="preserve">Exchange 
Differences 
on Translation
</t>
  </si>
  <si>
    <t>Restricted
Reserves</t>
  </si>
  <si>
    <t>Accumulated profit</t>
  </si>
  <si>
    <t>Net 
Profit</t>
  </si>
  <si>
    <t>Total 
equity</t>
  </si>
  <si>
    <t>STATEMENTS OF CONDENSED CONSOLIDATED CHANGES IN EQUITY FOR THE PERIODS ENDED 30 JUNE 2025 AND 2024</t>
  </si>
  <si>
    <t>Balances at January 1, 2024</t>
  </si>
  <si>
    <t>Profit for the period</t>
  </si>
  <si>
    <t>Other comprehensive income/ (loss)</t>
  </si>
  <si>
    <t>Transfers</t>
  </si>
  <si>
    <t>Balances at January 1, 2025</t>
  </si>
  <si>
    <t>Profit/ (loss) for the period</t>
  </si>
  <si>
    <t>Dividends paid</t>
  </si>
  <si>
    <t>Balances at June 30, 2024</t>
  </si>
  <si>
    <t>Capital Increase</t>
  </si>
  <si>
    <t>Balances at June 30, 2025</t>
  </si>
  <si>
    <t>STATEMENT OF CONDENSED CONSOLIDATED CASH FLOWS FOR THE PERIODS ENDED 30 JUNE 2025 AND 2024</t>
  </si>
  <si>
    <t>Previous Period Reviewed</t>
  </si>
  <si>
    <t>Cash flows generated from/ (used in) operating activities</t>
  </si>
  <si>
    <t>Adjustments to reconcile profit or loss</t>
  </si>
  <si>
    <t>Adjustments for depreciation and amortisation expense</t>
  </si>
  <si>
    <t>Adjustments for impairment loss of inventories</t>
  </si>
  <si>
    <t>Adjustments for provisions related with employee benefits</t>
  </si>
  <si>
    <t>Adjustments for lawsuit and/ or penalty provisions</t>
  </si>
  <si>
    <t>Adjustments for warranty provisions</t>
  </si>
  <si>
    <t>Adjustments for other provisions</t>
  </si>
  <si>
    <t>Adjustments for dividend income</t>
  </si>
  <si>
    <t>Adjustments for interest income</t>
  </si>
  <si>
    <t>Adjustments for interest expense</t>
  </si>
  <si>
    <t>Adjustments for tax expenses</t>
  </si>
  <si>
    <t>Adjustments for unearned financing income</t>
  </si>
  <si>
    <t>Adjustments for deferred financing expense</t>
  </si>
  <si>
    <t>Adjustments for (gain) / loss on sales of property, plant and equipment</t>
  </si>
  <si>
    <t>Adjustments for unrealised foreign exchange losses/(gains)</t>
  </si>
  <si>
    <t>Other adjustments for which cash effects are investing or financing cash flow</t>
  </si>
  <si>
    <t>Monetary (gain) / loss</t>
  </si>
  <si>
    <t>Changes in working capital</t>
  </si>
  <si>
    <t>(Increase) / decrease in trade receivable</t>
  </si>
  <si>
    <t>(Increase) / decrease in inventories</t>
  </si>
  <si>
    <t>(Increase) / decrease in prepaid expenses</t>
  </si>
  <si>
    <t>Increase/ (decrease) in trade payable</t>
  </si>
  <si>
    <t>(Increase) / decrease in other assets</t>
  </si>
  <si>
    <t>Increase/ (decrease) in other liabilities</t>
  </si>
  <si>
    <t>Cash flows generated from operations</t>
  </si>
  <si>
    <t>Interest paid</t>
  </si>
  <si>
    <t>Interest received</t>
  </si>
  <si>
    <t>Payments related with provisions for employee benefits</t>
  </si>
  <si>
    <t>Payments related with other provisions</t>
  </si>
  <si>
    <t>Taxes paid</t>
  </si>
  <si>
    <t>Cash flows used in investing activities</t>
  </si>
  <si>
    <t>Proceeds from sales of property, plant and equipment</t>
  </si>
  <si>
    <t>Purchase of property, plant and equipment</t>
  </si>
  <si>
    <t>Purchase of intangible assets</t>
  </si>
  <si>
    <t>Cash advances given</t>
  </si>
  <si>
    <t>Dividends received</t>
  </si>
  <si>
    <t>Cash outflows from acquisition or share or debt instruments of other enitities</t>
  </si>
  <si>
    <t>Cash flows (used in) / generated from financing activities</t>
  </si>
  <si>
    <t>Proceeds from borrowings</t>
  </si>
  <si>
    <t>Cash outflows related to borrowings</t>
  </si>
  <si>
    <t>Dividends Paid</t>
  </si>
  <si>
    <t>Interest Received</t>
  </si>
  <si>
    <t xml:space="preserve">Cash outflows on debt payments from leasing agreements </t>
  </si>
  <si>
    <t>Net increase (decrease) in cash and cash equivalents
before effect of exchange rate changes</t>
  </si>
  <si>
    <t>Monetary gain / (loss) on cash and cash equivalents</t>
  </si>
  <si>
    <t>Effect of exchange rate changes on cash and cash equivalents</t>
  </si>
  <si>
    <t>Net (decrease) / increase in cash and cash equivalents</t>
  </si>
  <si>
    <t>Cash and cash equivalents at the beginning of the period</t>
  </si>
  <si>
    <t>Cash and cash equivalents at the end of the period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</si>
</sst>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8">
    <numFmt numFmtId="8" formatCode="&quot;₺&quot;#,##0.00;[Red]\-&quot;₺&quot;#,##0.00"/>
    <numFmt numFmtId="42" formatCode="_-&quot;₺&quot;* #,##0_-;\-&quot;₺&quot;* #,##0_-;_-&quot;₺&quot;* &quot;-&quot;_-;_-@_-"/>
    <numFmt numFmtId="41" formatCode="_-* #,##0_-;\-* #,##0_-;_-* &quot;-&quot;_-;_-@_-"/>
    <numFmt numFmtId="44" formatCode="_-&quot;₺&quot;* #,##0.00_-;\-&quot;₺&quot;* #,##0.00_-;_-&quot;₺&quot;* &quot;-&quot;??_-;_-@_-"/>
    <numFmt numFmtId="43" formatCode="_-* #,##0.00_-;\-* #,##0.00_-;_-* &quot;-&quot;??_-;_-@_-"/>
    <numFmt numFmtId="164" formatCode="_-* #,##0.00\ _₺_-;\-* #,##0.00\ _₺_-;_-* &quot;-&quot;??\ _₺_-;_-@_-"/>
    <numFmt numFmtId="165" formatCode="_-* #,##0\ _T_L_-;\-* #,##0\ _T_L_-;_-* &quot;-&quot;\ _T_L_-;_-@_-"/>
    <numFmt numFmtId="166" formatCode="_-* #,##0.00\ _T_L_-;\-* #,##0.00\ _T_L_-;_-* &quot;-&quot;??\ _T_L_-;_-@_-"/>
    <numFmt numFmtId="167" formatCode="&quot;IR£&quot;#,##0.00;[Red]\-&quot;IR£&quot;#,##0.00"/>
    <numFmt numFmtId="168" formatCode="_-&quot;IR£&quot;* #,##0_-;\-&quot;IR£&quot;* #,##0_-;_-&quot;IR£&quot;* &quot;-&quot;_-;_-@_-"/>
    <numFmt numFmtId="169" formatCode="_-&quot;IR£&quot;* #,##0.00_-;\-&quot;IR£&quot;* #,##0.00_-;_-&quot;IR£&quot;* &quot;-&quot;??_-;_-@_-"/>
    <numFmt numFmtId="170" formatCode="&quot;₺&quot;\ #,##0_);\(&quot;₺&quot;\ #,##0\)"/>
    <numFmt numFmtId="171" formatCode="&quot;₺&quot;\ #,##0_);[Red]\(&quot;₺&quot;\ #,##0\)"/>
    <numFmt numFmtId="172" formatCode="&quot;₺&quot;\ #,##0.00_);\(&quot;₺&quot;\ #,##0.00\)"/>
    <numFmt numFmtId="173" formatCode="&quot;₺&quot;\ #,##0.00_);[Red]\(&quot;₺&quot;\ #,##0.00\)"/>
    <numFmt numFmtId="174" formatCode="_(&quot;₺&quot;\ * #,##0_);_(&quot;₺&quot;\ * \(#,##0\);_(&quot;₺&quot;\ * &quot;-&quot;_);_(@_)"/>
    <numFmt numFmtId="175" formatCode="&quot;₺&quot;#,##0.00;[Red]&quot;₺&quot;#,##0.00"/>
    <numFmt numFmtId="176" formatCode="#,##0.0_);\(#,##0.0\)"/>
    <numFmt numFmtId="177" formatCode="_ * #,##0_)\ _T_L_ ;_ * \(#,##0\)\ _T_L_ ;_ * &quot;-&quot;_)\ _T_L_ ;_ @_ "/>
    <numFmt numFmtId="178" formatCode="########.00"/>
    <numFmt numFmtId="179" formatCode="#,##0\ &quot;F&quot;;[Red]\-#,##0\ &quot;F&quot;"/>
    <numFmt numFmtId="180" formatCode="#,##0.00\ &quot;F&quot;;[Red]\-#,##0.00\ &quot;F&quot;"/>
    <numFmt numFmtId="181" formatCode="[$-41F]d\ mmmm\ yyyy;@"/>
    <numFmt numFmtId="182" formatCode="_-* #,##0\ _₺_-;\-* #,##0\ _₺_-;_-* &quot;-&quot;??\ _₺_-;_-@_-"/>
    <numFmt numFmtId="183" formatCode="#,###;\(#,###\);\-"/>
    <numFmt numFmtId="184" formatCode="_(* #,##0_);_(* \(#,##0\);_(* &quot;-&quot;_);_(@_)"/>
    <numFmt numFmtId="185" formatCode="#,##0.000"/>
    <numFmt numFmtId="187" formatCode="[$-409]d\-mmm\-yyyy;@"/>
  </numFmts>
  <fonts count="61">
    <font>
      <sz val="10"/>
      <name val="Tahoma"/>
      <charset val="162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indexed="8"/>
      <name val="Calibri"/>
      <family val="2"/>
      <charset val="162"/>
    </font>
    <font>
      <sz val="10"/>
      <name val="Tahoma"/>
      <family val="2"/>
      <charset val="162"/>
    </font>
    <font>
      <sz val="10"/>
      <name val="Arial"/>
      <family val="2"/>
      <charset val="162"/>
    </font>
    <font>
      <sz val="10"/>
      <name val="Helv"/>
    </font>
    <font>
      <b/>
      <sz val="11"/>
      <name val="Arial"/>
      <family val="2"/>
      <charset val="162"/>
    </font>
    <font>
      <b/>
      <sz val="14"/>
      <name val="Arial (WT)"/>
      <charset val="162"/>
    </font>
    <font>
      <b/>
      <sz val="19"/>
      <color indexed="9"/>
      <name val="Arial"/>
      <family val="2"/>
      <charset val="162"/>
    </font>
    <font>
      <sz val="14"/>
      <name val="TimesNewRomanPS"/>
    </font>
    <font>
      <sz val="8"/>
      <name val="Arial"/>
      <family val="2"/>
      <charset val="162"/>
    </font>
    <font>
      <b/>
      <sz val="10"/>
      <name val="MS Sans Serif"/>
      <family val="2"/>
      <charset val="162"/>
    </font>
    <font>
      <b/>
      <sz val="8"/>
      <name val="Arial"/>
      <family val="2"/>
      <charset val="162"/>
    </font>
    <font>
      <sz val="10"/>
      <name val="Arial"/>
      <family val="2"/>
      <charset val="162"/>
    </font>
    <font>
      <sz val="12"/>
      <name val="Arial"/>
      <family val="2"/>
      <charset val="162"/>
    </font>
    <font>
      <sz val="10"/>
      <color indexed="8"/>
      <name val="Arial"/>
      <family val="2"/>
    </font>
    <font>
      <sz val="10"/>
      <name val="MS Sans Serif"/>
      <family val="2"/>
      <charset val="162"/>
    </font>
    <font>
      <b/>
      <sz val="8"/>
      <name val="Helv"/>
    </font>
    <font>
      <sz val="9"/>
      <name val="Arial"/>
      <family val="2"/>
      <charset val="162"/>
    </font>
    <font>
      <sz val="8"/>
      <name val="Arial"/>
      <family val="2"/>
    </font>
    <font>
      <b/>
      <sz val="16"/>
      <name val="Arial"/>
      <family val="2"/>
      <charset val="162"/>
    </font>
    <font>
      <b/>
      <sz val="24"/>
      <color indexed="8"/>
      <name val="Times New Roman"/>
      <family val="1"/>
      <charset val="162"/>
    </font>
    <font>
      <b/>
      <sz val="12"/>
      <name val="Arial"/>
      <family val="2"/>
    </font>
    <font>
      <b/>
      <sz val="10"/>
      <name val="Helv"/>
    </font>
    <font>
      <b/>
      <sz val="18"/>
      <name val="Arial"/>
      <family val="2"/>
      <charset val="162"/>
    </font>
    <font>
      <b/>
      <sz val="12"/>
      <name val="Arial"/>
      <family val="2"/>
      <charset val="162"/>
    </font>
    <font>
      <sz val="24"/>
      <name val="Arial"/>
      <family val="2"/>
      <charset val="162"/>
    </font>
    <font>
      <b/>
      <sz val="32"/>
      <name val="Arial"/>
      <family val="2"/>
      <charset val="162"/>
    </font>
    <font>
      <b/>
      <sz val="9"/>
      <name val="Arial"/>
      <family val="2"/>
      <charset val="162"/>
    </font>
    <font>
      <sz val="11"/>
      <color indexed="8"/>
      <name val="Times New Roman"/>
      <family val="1"/>
      <charset val="162"/>
    </font>
    <font>
      <b/>
      <i/>
      <sz val="11"/>
      <color indexed="8"/>
      <name val="Times New Roman"/>
      <family val="1"/>
      <charset val="162"/>
    </font>
    <font>
      <b/>
      <sz val="11"/>
      <color indexed="16"/>
      <name val="Times New Roman"/>
      <family val="1"/>
      <charset val="162"/>
    </font>
    <font>
      <b/>
      <sz val="22"/>
      <color indexed="8"/>
      <name val="Times New Roman"/>
      <family val="1"/>
      <charset val="162"/>
    </font>
    <font>
      <sz val="10"/>
      <name val="Times New Roman"/>
      <family val="1"/>
      <charset val="162"/>
    </font>
    <font>
      <sz val="11"/>
      <color theme="1"/>
      <name val="Calibri"/>
      <family val="2"/>
      <charset val="162"/>
      <scheme val="minor"/>
    </font>
    <font>
      <sz val="10"/>
      <color theme="1"/>
      <name val="Times New Roman"/>
      <family val="2"/>
      <charset val="162"/>
    </font>
    <font>
      <sz val="9"/>
      <color theme="1"/>
      <name val="Arial"/>
      <family val="2"/>
      <charset val="162"/>
    </font>
    <font>
      <b/>
      <sz val="9"/>
      <color theme="1"/>
      <name val="Arial"/>
      <family val="2"/>
      <charset val="162"/>
    </font>
    <font>
      <b/>
      <sz val="9"/>
      <color rgb="FFFF0000"/>
      <name val="Arial"/>
      <family val="2"/>
      <charset val="162"/>
    </font>
    <font>
      <b/>
      <sz val="9"/>
      <color rgb="FF000000"/>
      <name val="Arial"/>
      <family val="2"/>
      <charset val="162"/>
    </font>
    <font>
      <sz val="9"/>
      <color rgb="FF000000"/>
      <name val="Arial"/>
      <family val="2"/>
      <charset val="162"/>
    </font>
    <font>
      <b/>
      <sz val="9"/>
      <name val="Times New Roman"/>
      <family val="1"/>
      <charset val="162"/>
    </font>
    <font>
      <sz val="9"/>
      <name val="Times New Roman"/>
      <family val="1"/>
      <charset val="162"/>
    </font>
    <font>
      <sz val="10"/>
      <name val="Tahoma"/>
      <family val="2"/>
      <charset val="162"/>
    </font>
    <font>
      <b/>
      <sz val="9"/>
      <color theme="0"/>
      <name val="Arial"/>
      <family val="2"/>
      <charset val="162"/>
    </font>
    <font>
      <b/>
      <sz val="9"/>
      <color theme="0"/>
      <name val="Times New Roman"/>
      <family val="1"/>
      <charset val="162"/>
    </font>
    <font>
      <b/>
      <sz val="10"/>
      <color theme="0"/>
      <name val="Tahoma"/>
      <family val="2"/>
      <charset val="162"/>
    </font>
    <font>
      <sz val="9"/>
      <color theme="0"/>
      <name val="Arial"/>
      <family val="2"/>
      <charset val="162"/>
    </font>
    <font>
      <sz val="8"/>
      <name val="Times New Roman"/>
      <family val="1"/>
      <charset val="162"/>
    </font>
    <font>
      <b/>
      <sz val="8"/>
      <name val="Times New Roman"/>
      <family val="1"/>
      <charset val="162"/>
    </font>
    <font>
      <sz val="8"/>
      <color rgb="FF000000"/>
      <name val="Times New Roman"/>
      <family val="1"/>
      <charset val="162"/>
    </font>
    <font>
      <b/>
      <sz val="8"/>
      <color rgb="FF000000"/>
      <name val="Times New Roman"/>
      <family val="1"/>
      <charset val="162"/>
    </font>
    <font>
      <b/>
      <sz val="10"/>
      <name val="Times New Roman"/>
      <family val="1"/>
      <charset val="162"/>
    </font>
    <font>
      <b/>
      <sz val="7"/>
      <name val="Times New Roman"/>
      <family val="1"/>
      <charset val="162"/>
    </font>
    <font>
      <sz val="7"/>
      <name val="Times New Roman"/>
      <family val="1"/>
      <charset val="162"/>
    </font>
    <font>
      <i/>
      <sz val="8"/>
      <color theme="1"/>
      <name val="Arial"/>
      <family val="2"/>
      <charset val="162"/>
    </font>
    <font>
      <sz val="9"/>
      <color rgb="FFFF0000"/>
      <name val="Arial"/>
      <family val="2"/>
      <charset val="162"/>
    </font>
  </fonts>
  <fills count="12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9"/>
      </patternFill>
    </fill>
    <fill>
      <patternFill patternType="solid">
        <fgColor indexed="22"/>
      </patternFill>
    </fill>
    <fill>
      <patternFill patternType="lightGray">
        <fgColor indexed="22"/>
        <bgColor indexed="22"/>
      </patternFill>
    </fill>
    <fill>
      <patternFill patternType="solid">
        <fgColor indexed="22"/>
        <bgColor indexed="64"/>
      </patternFill>
    </fill>
    <fill>
      <patternFill patternType="lightGray"/>
    </fill>
    <fill>
      <patternFill patternType="solid">
        <fgColor indexed="26"/>
        <bgColor indexed="64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mediumGray">
        <fgColor indexed="22"/>
      </patternFill>
    </fill>
  </fills>
  <borders count="1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ck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ck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</borders>
  <cellStyleXfs count="154">
    <xf numFmtId="0" fontId="0" fillId="0" borderId="0">
      <alignment vertical="top"/>
    </xf>
    <xf numFmtId="9" fontId="8" fillId="2" borderId="0"/>
    <xf numFmtId="0" fontId="8" fillId="0" borderId="0"/>
    <xf numFmtId="42" fontId="8" fillId="0" borderId="0" applyFont="0" applyFill="0" applyBorder="0" applyAlignment="0" applyProtection="0"/>
    <xf numFmtId="8" fontId="9" fillId="0" borderId="0" applyFont="0" applyFill="0" applyBorder="0" applyAlignment="0" applyProtection="0"/>
    <xf numFmtId="0" fontId="10" fillId="0" borderId="0"/>
    <xf numFmtId="0" fontId="11" fillId="0" borderId="0" applyFont="0" applyBorder="0" applyAlignment="0">
      <alignment horizontal="centerContinuous"/>
    </xf>
    <xf numFmtId="0" fontId="12" fillId="1" borderId="0">
      <alignment horizontal="centerContinuous" vertical="center"/>
    </xf>
    <xf numFmtId="176" fontId="13" fillId="5" borderId="1">
      <alignment horizontal="left" vertical="center"/>
    </xf>
    <xf numFmtId="0" fontId="14" fillId="0" borderId="0"/>
    <xf numFmtId="167" fontId="7" fillId="0" borderId="0" applyFill="0" applyBorder="0" applyAlignment="0"/>
    <xf numFmtId="168" fontId="7" fillId="0" borderId="0" applyFill="0" applyBorder="0" applyAlignment="0"/>
    <xf numFmtId="169" fontId="7" fillId="0" borderId="0" applyFill="0" applyBorder="0" applyAlignment="0"/>
    <xf numFmtId="170" fontId="7" fillId="0" borderId="0" applyFill="0" applyBorder="0" applyAlignment="0"/>
    <xf numFmtId="171" fontId="7" fillId="0" borderId="0" applyFill="0" applyBorder="0" applyAlignment="0"/>
    <xf numFmtId="167" fontId="7" fillId="0" borderId="0" applyFill="0" applyBorder="0" applyAlignment="0"/>
    <xf numFmtId="172" fontId="7" fillId="0" borderId="0" applyFill="0" applyBorder="0" applyAlignment="0"/>
    <xf numFmtId="168" fontId="7" fillId="0" borderId="0" applyFill="0" applyBorder="0" applyAlignment="0"/>
    <xf numFmtId="0" fontId="16" fillId="0" borderId="2">
      <alignment horizontal="center"/>
    </xf>
    <xf numFmtId="177" fontId="17" fillId="0" borderId="0"/>
    <xf numFmtId="177" fontId="17" fillId="0" borderId="0"/>
    <xf numFmtId="177" fontId="17" fillId="0" borderId="0"/>
    <xf numFmtId="177" fontId="17" fillId="0" borderId="0"/>
    <xf numFmtId="177" fontId="17" fillId="0" borderId="0"/>
    <xf numFmtId="177" fontId="17" fillId="0" borderId="0"/>
    <xf numFmtId="177" fontId="17" fillId="0" borderId="0"/>
    <xf numFmtId="177" fontId="17" fillId="0" borderId="0"/>
    <xf numFmtId="167" fontId="7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0" fontId="9" fillId="0" borderId="0"/>
    <xf numFmtId="168" fontId="7" fillId="0" borderId="0" applyFont="0" applyFill="0" applyBorder="0" applyAlignment="0" applyProtection="0"/>
    <xf numFmtId="178" fontId="8" fillId="6" borderId="0" applyFont="0" applyBorder="0"/>
    <xf numFmtId="0" fontId="18" fillId="0" borderId="0" applyNumberFormat="0" applyFill="0" applyBorder="0" applyAlignment="0" applyProtection="0"/>
    <xf numFmtId="14" fontId="19" fillId="0" borderId="0" applyFill="0" applyBorder="0" applyAlignment="0"/>
    <xf numFmtId="15" fontId="20" fillId="0" borderId="0"/>
    <xf numFmtId="41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167" fontId="7" fillId="0" borderId="0" applyFill="0" applyBorder="0" applyAlignment="0"/>
    <xf numFmtId="168" fontId="7" fillId="0" borderId="0" applyFill="0" applyBorder="0" applyAlignment="0"/>
    <xf numFmtId="167" fontId="7" fillId="0" borderId="0" applyFill="0" applyBorder="0" applyAlignment="0"/>
    <xf numFmtId="172" fontId="7" fillId="0" borderId="0" applyFill="0" applyBorder="0" applyAlignment="0"/>
    <xf numFmtId="168" fontId="7" fillId="0" borderId="0" applyFill="0" applyBorder="0" applyAlignment="0"/>
    <xf numFmtId="0" fontId="21" fillId="0" borderId="3">
      <alignment horizontal="center"/>
    </xf>
    <xf numFmtId="3" fontId="22" fillId="0" borderId="0">
      <alignment horizontal="right"/>
    </xf>
    <xf numFmtId="2" fontId="18" fillId="0" borderId="0" applyFill="0" applyBorder="0" applyAlignment="0" applyProtection="0"/>
    <xf numFmtId="38" fontId="23" fillId="6" borderId="0" applyNumberFormat="0" applyBorder="0" applyAlignment="0" applyProtection="0"/>
    <xf numFmtId="0" fontId="24" fillId="0" borderId="4">
      <alignment vertical="center"/>
    </xf>
    <xf numFmtId="0" fontId="25" fillId="7" borderId="0">
      <alignment horizontal="center"/>
    </xf>
    <xf numFmtId="0" fontId="26" fillId="0" borderId="5" applyNumberFormat="0" applyAlignment="0" applyProtection="0">
      <alignment horizontal="left" vertical="center"/>
    </xf>
    <xf numFmtId="0" fontId="27" fillId="1" borderId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10" fontId="23" fillId="8" borderId="6" applyNumberFormat="0" applyBorder="0" applyAlignment="0" applyProtection="0"/>
    <xf numFmtId="0" fontId="9" fillId="0" borderId="0"/>
    <xf numFmtId="167" fontId="7" fillId="0" borderId="0" applyFill="0" applyBorder="0" applyAlignment="0"/>
    <xf numFmtId="168" fontId="7" fillId="0" borderId="0" applyFill="0" applyBorder="0" applyAlignment="0"/>
    <xf numFmtId="167" fontId="7" fillId="0" borderId="0" applyFill="0" applyBorder="0" applyAlignment="0"/>
    <xf numFmtId="172" fontId="7" fillId="0" borderId="0" applyFill="0" applyBorder="0" applyAlignment="0"/>
    <xf numFmtId="168" fontId="7" fillId="0" borderId="0" applyFill="0" applyBorder="0" applyAlignment="0"/>
    <xf numFmtId="0" fontId="30" fillId="0" borderId="0">
      <alignment horizontal="center"/>
    </xf>
    <xf numFmtId="0" fontId="31" fillId="0" borderId="7">
      <alignment horizontal="centerContinuous"/>
    </xf>
    <xf numFmtId="38" fontId="20" fillId="0" borderId="0" applyFont="0" applyFill="0" applyBorder="0" applyAlignment="0" applyProtection="0"/>
    <xf numFmtId="40" fontId="20" fillId="0" borderId="0" applyFont="0" applyFill="0" applyBorder="0" applyAlignment="0" applyProtection="0"/>
    <xf numFmtId="0" fontId="32" fillId="0" borderId="0"/>
    <xf numFmtId="179" fontId="20" fillId="0" borderId="0" applyFont="0" applyFill="0" applyBorder="0" applyAlignment="0" applyProtection="0"/>
    <xf numFmtId="180" fontId="20" fillId="0" borderId="0" applyFont="0" applyFill="0" applyBorder="0" applyAlignment="0" applyProtection="0"/>
    <xf numFmtId="175" fontId="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20" fillId="0" borderId="0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4" fontId="9" fillId="0" borderId="0" applyFont="0" applyFill="0" applyBorder="0" applyAlignment="0" applyProtection="0"/>
    <xf numFmtId="40" fontId="33" fillId="10" borderId="0">
      <alignment horizontal="right"/>
    </xf>
    <xf numFmtId="0" fontId="34" fillId="10" borderId="0">
      <alignment horizontal="right"/>
    </xf>
    <xf numFmtId="0" fontId="35" fillId="10" borderId="3"/>
    <xf numFmtId="0" fontId="35" fillId="0" borderId="0" applyBorder="0">
      <alignment horizontal="centerContinuous"/>
    </xf>
    <xf numFmtId="0" fontId="36" fillId="0" borderId="0" applyBorder="0">
      <alignment horizontal="centerContinuous"/>
    </xf>
    <xf numFmtId="42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0" fontId="9" fillId="0" borderId="0"/>
    <xf numFmtId="171" fontId="7" fillId="0" borderId="0" applyFont="0" applyFill="0" applyBorder="0" applyAlignment="0" applyProtection="0"/>
    <xf numFmtId="169" fontId="17" fillId="0" borderId="0" applyFont="0" applyFill="0" applyBorder="0" applyAlignment="0" applyProtection="0"/>
    <xf numFmtId="10" fontId="8" fillId="0" borderId="0" applyFont="0" applyFill="0" applyBorder="0" applyAlignment="0" applyProtection="0"/>
    <xf numFmtId="167" fontId="7" fillId="0" borderId="0" applyFill="0" applyBorder="0" applyAlignment="0"/>
    <xf numFmtId="168" fontId="7" fillId="0" borderId="0" applyFill="0" applyBorder="0" applyAlignment="0"/>
    <xf numFmtId="167" fontId="7" fillId="0" borderId="0" applyFill="0" applyBorder="0" applyAlignment="0"/>
    <xf numFmtId="172" fontId="7" fillId="0" borderId="0" applyFill="0" applyBorder="0" applyAlignment="0"/>
    <xf numFmtId="168" fontId="7" fillId="0" borderId="0" applyFill="0" applyBorder="0" applyAlignment="0"/>
    <xf numFmtId="0" fontId="20" fillId="0" borderId="0" applyNumberFormat="0" applyFont="0" applyFill="0" applyBorder="0" applyAlignment="0" applyProtection="0">
      <alignment horizontal="left"/>
    </xf>
    <xf numFmtId="15" fontId="20" fillId="0" borderId="0" applyFont="0" applyFill="0" applyBorder="0" applyAlignment="0" applyProtection="0"/>
    <xf numFmtId="4" fontId="20" fillId="0" borderId="0" applyFont="0" applyFill="0" applyBorder="0" applyAlignment="0" applyProtection="0"/>
    <xf numFmtId="0" fontId="15" fillId="0" borderId="8">
      <alignment horizontal="center"/>
    </xf>
    <xf numFmtId="3" fontId="20" fillId="0" borderId="0" applyFont="0" applyFill="0" applyBorder="0" applyAlignment="0" applyProtection="0"/>
    <xf numFmtId="0" fontId="20" fillId="11" borderId="0" applyNumberFormat="0" applyFont="0" applyBorder="0" applyAlignment="0" applyProtection="0"/>
    <xf numFmtId="0" fontId="8" fillId="9" borderId="0" applyNumberFormat="0" applyFont="0" applyBorder="0" applyAlignment="0" applyProtection="0"/>
    <xf numFmtId="0" fontId="8" fillId="3" borderId="0" applyNumberFormat="0" applyFont="0" applyBorder="0" applyAlignment="0" applyProtection="0"/>
    <xf numFmtId="0" fontId="8" fillId="4" borderId="0" applyNumberFormat="0" applyFont="0" applyBorder="0" applyAlignment="0" applyProtection="0"/>
    <xf numFmtId="0" fontId="8" fillId="0" borderId="0" applyNumberFormat="0" applyFont="0" applyFill="0" applyBorder="0" applyAlignment="0" applyProtection="0"/>
    <xf numFmtId="0" fontId="8" fillId="4" borderId="0" applyNumberFormat="0" applyFont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1" fontId="37" fillId="0" borderId="0" applyBorder="0">
      <alignment horizontal="left" vertical="top" wrapText="1"/>
    </xf>
    <xf numFmtId="180" fontId="20" fillId="0" borderId="0">
      <alignment horizontal="center"/>
    </xf>
    <xf numFmtId="49" fontId="19" fillId="0" borderId="0" applyFill="0" applyBorder="0" applyAlignment="0"/>
    <xf numFmtId="173" fontId="7" fillId="0" borderId="0" applyFill="0" applyBorder="0" applyAlignment="0"/>
    <xf numFmtId="174" fontId="7" fillId="0" borderId="0" applyFill="0" applyBorder="0" applyAlignment="0"/>
    <xf numFmtId="0" fontId="18" fillId="0" borderId="9" applyNumberFormat="0" applyFill="0" applyAlignment="0" applyProtection="0"/>
    <xf numFmtId="0" fontId="8" fillId="0" borderId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42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0" fontId="38" fillId="0" borderId="0"/>
    <xf numFmtId="166" fontId="38" fillId="0" borderId="0" applyFont="0" applyFill="0" applyBorder="0" applyAlignment="0" applyProtection="0"/>
    <xf numFmtId="0" fontId="39" fillId="0" borderId="0"/>
    <xf numFmtId="0" fontId="38" fillId="0" borderId="0"/>
    <xf numFmtId="166" fontId="38" fillId="0" borderId="0" applyFont="0" applyFill="0" applyBorder="0" applyAlignment="0" applyProtection="0"/>
    <xf numFmtId="164" fontId="47" fillId="0" borderId="0" applyFont="0" applyFill="0" applyBorder="0" applyAlignment="0" applyProtection="0"/>
    <xf numFmtId="0" fontId="5" fillId="0" borderId="0"/>
    <xf numFmtId="164" fontId="7" fillId="0" borderId="0" applyFont="0" applyFill="0" applyBorder="0" applyAlignment="0" applyProtection="0"/>
    <xf numFmtId="0" fontId="4" fillId="0" borderId="0"/>
    <xf numFmtId="0" fontId="4" fillId="0" borderId="0"/>
    <xf numFmtId="0" fontId="3" fillId="0" borderId="0"/>
    <xf numFmtId="0" fontId="3" fillId="0" borderId="0"/>
    <xf numFmtId="0" fontId="8" fillId="0" borderId="0"/>
    <xf numFmtId="0" fontId="7" fillId="0" borderId="0">
      <alignment vertical="top"/>
    </xf>
    <xf numFmtId="0" fontId="2" fillId="0" borderId="0"/>
    <xf numFmtId="0" fontId="2" fillId="0" borderId="0"/>
    <xf numFmtId="164" fontId="7" fillId="0" borderId="0" applyFont="0" applyFill="0" applyBorder="0" applyAlignment="0" applyProtection="0"/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1" fillId="0" borderId="0"/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</cellStyleXfs>
  <cellXfs count="250">
    <xf numFmtId="0" fontId="0" fillId="0" borderId="0" xfId="0" applyAlignment="1"/>
    <xf numFmtId="182" fontId="48" fillId="0" borderId="0" xfId="124" applyNumberFormat="1" applyFont="1" applyFill="1" applyAlignment="1">
      <alignment vertical="center"/>
    </xf>
    <xf numFmtId="182" fontId="48" fillId="0" borderId="0" xfId="124" applyNumberFormat="1" applyFont="1" applyFill="1" applyBorder="1" applyAlignment="1">
      <alignment vertical="center"/>
    </xf>
    <xf numFmtId="182" fontId="48" fillId="0" borderId="0" xfId="126" applyNumberFormat="1" applyFont="1" applyFill="1" applyBorder="1" applyAlignment="1">
      <alignment horizontal="center" vertical="center"/>
    </xf>
    <xf numFmtId="182" fontId="48" fillId="0" borderId="0" xfId="126" applyNumberFormat="1" applyFont="1" applyFill="1" applyAlignment="1">
      <alignment horizontal="center" vertical="center"/>
    </xf>
    <xf numFmtId="182" fontId="51" fillId="0" borderId="0" xfId="126" applyNumberFormat="1" applyFont="1" applyFill="1" applyAlignment="1"/>
    <xf numFmtId="182" fontId="51" fillId="0" borderId="0" xfId="126" applyNumberFormat="1" applyFont="1" applyFill="1"/>
    <xf numFmtId="0" fontId="40" fillId="0" borderId="0" xfId="70" applyFont="1"/>
    <xf numFmtId="0" fontId="40" fillId="0" borderId="0" xfId="70" applyFont="1" applyAlignment="1">
      <alignment horizontal="center"/>
    </xf>
    <xf numFmtId="0" fontId="41" fillId="0" borderId="0" xfId="70" applyFont="1"/>
    <xf numFmtId="0" fontId="32" fillId="0" borderId="11" xfId="0" applyFont="1" applyBorder="1" applyAlignment="1">
      <alignment horizontal="left" wrapText="1"/>
    </xf>
    <xf numFmtId="0" fontId="40" fillId="0" borderId="0" xfId="121" applyFont="1" applyAlignment="1">
      <alignment horizontal="left" wrapText="1"/>
    </xf>
    <xf numFmtId="0" fontId="32" fillId="0" borderId="0" xfId="0" applyFont="1" applyAlignment="1">
      <alignment horizontal="left" vertical="center" wrapText="1" indent="1"/>
    </xf>
    <xf numFmtId="0" fontId="22" fillId="0" borderId="0" xfId="0" applyFont="1" applyAlignment="1">
      <alignment horizontal="right" vertical="center" wrapText="1"/>
    </xf>
    <xf numFmtId="0" fontId="55" fillId="0" borderId="0" xfId="0" applyFont="1" applyAlignment="1">
      <alignment horizontal="justify" vertical="center"/>
    </xf>
    <xf numFmtId="3" fontId="55" fillId="0" borderId="0" xfId="0" applyNumberFormat="1" applyFont="1" applyAlignment="1">
      <alignment horizontal="center" vertical="center"/>
    </xf>
    <xf numFmtId="41" fontId="32" fillId="0" borderId="0" xfId="0" applyNumberFormat="1" applyFont="1" applyAlignment="1">
      <alignment vertical="center"/>
    </xf>
    <xf numFmtId="3" fontId="0" fillId="0" borderId="0" xfId="0" applyNumberFormat="1" applyAlignment="1"/>
    <xf numFmtId="0" fontId="22" fillId="0" borderId="0" xfId="0" applyFont="1" applyAlignment="1">
      <alignment horizontal="left" vertical="center" wrapText="1" indent="1"/>
    </xf>
    <xf numFmtId="0" fontId="32" fillId="0" borderId="0" xfId="0" applyFont="1" applyAlignment="1">
      <alignment horizontal="right" vertical="center" wrapText="1"/>
    </xf>
    <xf numFmtId="41" fontId="22" fillId="0" borderId="0" xfId="0" applyNumberFormat="1" applyFont="1" applyAlignment="1">
      <alignment vertical="center"/>
    </xf>
    <xf numFmtId="0" fontId="54" fillId="0" borderId="0" xfId="0" applyFont="1" applyAlignment="1">
      <alignment horizontal="justify" vertical="center"/>
    </xf>
    <xf numFmtId="3" fontId="54" fillId="0" borderId="0" xfId="0" applyNumberFormat="1" applyFont="1" applyAlignment="1">
      <alignment horizontal="center" vertical="center"/>
    </xf>
    <xf numFmtId="0" fontId="54" fillId="0" borderId="0" xfId="0" applyFont="1" applyAlignment="1">
      <alignment horizontal="center" vertical="center"/>
    </xf>
    <xf numFmtId="0" fontId="22" fillId="0" borderId="0" xfId="0" applyFont="1" applyAlignment="1">
      <alignment horizontal="right" wrapText="1"/>
    </xf>
    <xf numFmtId="0" fontId="22" fillId="0" borderId="11" xfId="0" applyFont="1" applyBorder="1" applyAlignment="1">
      <alignment horizontal="right" vertical="center" wrapText="1"/>
    </xf>
    <xf numFmtId="0" fontId="32" fillId="0" borderId="12" xfId="0" applyFont="1" applyBorder="1" applyAlignment="1">
      <alignment horizontal="left" vertical="center" wrapText="1" indent="1"/>
    </xf>
    <xf numFmtId="0" fontId="32" fillId="0" borderId="12" xfId="0" applyFont="1" applyBorder="1" applyAlignment="1">
      <alignment horizontal="right" vertical="center" wrapText="1"/>
    </xf>
    <xf numFmtId="41" fontId="32" fillId="0" borderId="12" xfId="0" applyNumberFormat="1" applyFont="1" applyBorder="1" applyAlignment="1">
      <alignment vertical="center"/>
    </xf>
    <xf numFmtId="41" fontId="32" fillId="0" borderId="12" xfId="0" applyNumberFormat="1" applyFont="1" applyBorder="1" applyAlignment="1">
      <alignment horizontal="right" vertical="center" wrapText="1"/>
    </xf>
    <xf numFmtId="3" fontId="22" fillId="0" borderId="0" xfId="0" applyNumberFormat="1" applyFont="1" applyAlignment="1">
      <alignment horizontal="right" vertical="center" wrapText="1"/>
    </xf>
    <xf numFmtId="0" fontId="32" fillId="0" borderId="11" xfId="0" applyFont="1" applyBorder="1" applyAlignment="1">
      <alignment horizontal="right" vertical="center" wrapText="1"/>
    </xf>
    <xf numFmtId="0" fontId="40" fillId="0" borderId="0" xfId="70" applyFont="1" applyAlignment="1">
      <alignment horizontal="left"/>
    </xf>
    <xf numFmtId="0" fontId="40" fillId="0" borderId="0" xfId="121" applyFont="1" applyAlignment="1">
      <alignment horizontal="center"/>
    </xf>
    <xf numFmtId="0" fontId="41" fillId="0" borderId="0" xfId="121" applyFont="1" applyAlignment="1">
      <alignment horizontal="right" wrapText="1"/>
    </xf>
    <xf numFmtId="0" fontId="22" fillId="0" borderId="0" xfId="121" applyFont="1" applyAlignment="1">
      <alignment horizontal="right" wrapText="1"/>
    </xf>
    <xf numFmtId="0" fontId="55" fillId="0" borderId="0" xfId="0" applyFont="1" applyAlignment="1"/>
    <xf numFmtId="0" fontId="22" fillId="0" borderId="0" xfId="70" applyFont="1"/>
    <xf numFmtId="0" fontId="32" fillId="0" borderId="0" xfId="0" applyFont="1" applyAlignment="1"/>
    <xf numFmtId="0" fontId="41" fillId="0" borderId="0" xfId="70" applyFont="1" applyAlignment="1">
      <alignment horizontal="right" wrapText="1"/>
    </xf>
    <xf numFmtId="3" fontId="32" fillId="0" borderId="12" xfId="0" applyNumberFormat="1" applyFont="1" applyBorder="1" applyAlignment="1">
      <alignment horizontal="right" wrapText="1"/>
    </xf>
    <xf numFmtId="41" fontId="32" fillId="0" borderId="12" xfId="0" applyNumberFormat="1" applyFont="1" applyBorder="1" applyAlignment="1">
      <alignment horizontal="right" wrapText="1"/>
    </xf>
    <xf numFmtId="0" fontId="57" fillId="0" borderId="0" xfId="0" applyFont="1" applyAlignment="1">
      <alignment vertical="center"/>
    </xf>
    <xf numFmtId="3" fontId="57" fillId="0" borderId="0" xfId="0" applyNumberFormat="1" applyFont="1" applyAlignment="1">
      <alignment vertical="center"/>
    </xf>
    <xf numFmtId="0" fontId="58" fillId="0" borderId="0" xfId="0" applyFont="1" applyAlignment="1">
      <alignment vertical="center"/>
    </xf>
    <xf numFmtId="41" fontId="22" fillId="0" borderId="0" xfId="0" applyNumberFormat="1" applyFont="1" applyAlignment="1">
      <alignment horizontal="right"/>
    </xf>
    <xf numFmtId="3" fontId="58" fillId="0" borderId="0" xfId="0" applyNumberFormat="1" applyFont="1" applyAlignment="1">
      <alignment vertical="center"/>
    </xf>
    <xf numFmtId="41" fontId="22" fillId="0" borderId="11" xfId="0" applyNumberFormat="1" applyFont="1" applyBorder="1" applyAlignment="1">
      <alignment horizontal="right"/>
    </xf>
    <xf numFmtId="41" fontId="58" fillId="0" borderId="0" xfId="0" applyNumberFormat="1" applyFont="1" applyAlignment="1">
      <alignment vertical="center"/>
    </xf>
    <xf numFmtId="3" fontId="32" fillId="0" borderId="11" xfId="0" applyNumberFormat="1" applyFont="1" applyBorder="1" applyAlignment="1">
      <alignment horizontal="right" wrapText="1"/>
    </xf>
    <xf numFmtId="3" fontId="32" fillId="0" borderId="0" xfId="0" applyNumberFormat="1" applyFont="1" applyAlignment="1">
      <alignment horizontal="right" wrapText="1"/>
    </xf>
    <xf numFmtId="41" fontId="32" fillId="0" borderId="0" xfId="0" applyNumberFormat="1" applyFont="1" applyAlignment="1">
      <alignment horizontal="right" wrapText="1"/>
    </xf>
    <xf numFmtId="3" fontId="32" fillId="0" borderId="12" xfId="0" applyNumberFormat="1" applyFont="1" applyBorder="1" applyAlignment="1">
      <alignment horizontal="right" vertical="center" wrapText="1"/>
    </xf>
    <xf numFmtId="0" fontId="40" fillId="0" borderId="0" xfId="70" applyFont="1" applyAlignment="1">
      <alignment vertical="center"/>
    </xf>
    <xf numFmtId="0" fontId="41" fillId="0" borderId="0" xfId="121" applyFont="1"/>
    <xf numFmtId="0" fontId="40" fillId="0" borderId="0" xfId="121" applyFont="1"/>
    <xf numFmtId="3" fontId="40" fillId="0" borderId="0" xfId="70" applyNumberFormat="1" applyFont="1"/>
    <xf numFmtId="3" fontId="22" fillId="0" borderId="0" xfId="0" applyNumberFormat="1" applyFont="1" applyAlignment="1">
      <alignment horizontal="right" vertical="center"/>
    </xf>
    <xf numFmtId="3" fontId="32" fillId="0" borderId="0" xfId="0" applyNumberFormat="1" applyFont="1" applyAlignment="1"/>
    <xf numFmtId="3" fontId="22" fillId="0" borderId="0" xfId="0" applyNumberFormat="1" applyFont="1" applyAlignment="1"/>
    <xf numFmtId="0" fontId="53" fillId="0" borderId="0" xfId="0" applyFont="1" applyAlignment="1">
      <alignment vertical="center"/>
    </xf>
    <xf numFmtId="0" fontId="32" fillId="0" borderId="11" xfId="0" applyFont="1" applyBorder="1" applyAlignment="1">
      <alignment vertical="center" wrapText="1"/>
    </xf>
    <xf numFmtId="182" fontId="49" fillId="0" borderId="0" xfId="126" applyNumberFormat="1" applyFont="1" applyFill="1" applyAlignment="1">
      <alignment horizontal="center" vertical="center"/>
    </xf>
    <xf numFmtId="0" fontId="32" fillId="0" borderId="13" xfId="0" applyFont="1" applyBorder="1" applyAlignment="1">
      <alignment vertical="center" wrapText="1"/>
    </xf>
    <xf numFmtId="0" fontId="40" fillId="0" borderId="0" xfId="130" applyFont="1"/>
    <xf numFmtId="0" fontId="22" fillId="0" borderId="0" xfId="0" applyFont="1" applyAlignment="1"/>
    <xf numFmtId="0" fontId="42" fillId="0" borderId="0" xfId="129" applyFont="1" applyAlignment="1">
      <alignment horizontal="center" vertical="center" wrapText="1"/>
    </xf>
    <xf numFmtId="0" fontId="41" fillId="0" borderId="11" xfId="129" applyFont="1" applyBorder="1" applyAlignment="1">
      <alignment horizontal="right" vertical="center" wrapText="1"/>
    </xf>
    <xf numFmtId="181" fontId="41" fillId="0" borderId="11" xfId="129" applyNumberFormat="1" applyFont="1" applyBorder="1" applyAlignment="1">
      <alignment horizontal="right" vertical="center" wrapText="1"/>
    </xf>
    <xf numFmtId="0" fontId="56" fillId="0" borderId="0" xfId="0" applyFont="1" applyAlignment="1">
      <alignment vertical="center"/>
    </xf>
    <xf numFmtId="0" fontId="22" fillId="0" borderId="0" xfId="0" applyFont="1" applyAlignment="1">
      <alignment horizontal="right" vertical="center"/>
    </xf>
    <xf numFmtId="0" fontId="32" fillId="0" borderId="0" xfId="0" applyFont="1" applyAlignment="1">
      <alignment horizontal="right" vertical="center"/>
    </xf>
    <xf numFmtId="0" fontId="22" fillId="0" borderId="12" xfId="0" applyFont="1" applyBorder="1" applyAlignment="1">
      <alignment horizontal="right" vertical="center"/>
    </xf>
    <xf numFmtId="3" fontId="32" fillId="0" borderId="12" xfId="0" applyNumberFormat="1" applyFont="1" applyBorder="1" applyAlignment="1">
      <alignment horizontal="right" vertical="center"/>
    </xf>
    <xf numFmtId="3" fontId="40" fillId="0" borderId="0" xfId="130" applyNumberFormat="1" applyFont="1"/>
    <xf numFmtId="0" fontId="22" fillId="0" borderId="0" xfId="0" applyFont="1" applyAlignment="1">
      <alignment vertical="center"/>
    </xf>
    <xf numFmtId="3" fontId="32" fillId="0" borderId="0" xfId="0" applyNumberFormat="1" applyFont="1" applyAlignment="1">
      <alignment horizontal="right" vertical="center"/>
    </xf>
    <xf numFmtId="3" fontId="56" fillId="0" borderId="0" xfId="0" applyNumberFormat="1" applyFont="1" applyAlignment="1">
      <alignment vertical="center"/>
    </xf>
    <xf numFmtId="0" fontId="52" fillId="0" borderId="0" xfId="0" applyFont="1" applyAlignment="1">
      <alignment vertical="center"/>
    </xf>
    <xf numFmtId="0" fontId="37" fillId="0" borderId="0" xfId="0" applyFont="1" applyAlignment="1">
      <alignment vertical="center"/>
    </xf>
    <xf numFmtId="3" fontId="37" fillId="0" borderId="0" xfId="0" applyNumberFormat="1" applyFont="1" applyAlignment="1">
      <alignment vertical="center"/>
    </xf>
    <xf numFmtId="0" fontId="22" fillId="0" borderId="0" xfId="130" applyFont="1"/>
    <xf numFmtId="0" fontId="22" fillId="0" borderId="11" xfId="0" applyFont="1" applyBorder="1" applyAlignment="1">
      <alignment vertical="center"/>
    </xf>
    <xf numFmtId="0" fontId="22" fillId="0" borderId="0" xfId="0" applyFont="1" applyAlignment="1">
      <alignment horizontal="right"/>
    </xf>
    <xf numFmtId="182" fontId="49" fillId="0" borderId="0" xfId="126" applyNumberFormat="1" applyFont="1" applyFill="1" applyAlignment="1">
      <alignment horizontal="center" vertical="center" wrapText="1"/>
    </xf>
    <xf numFmtId="0" fontId="22" fillId="0" borderId="11" xfId="0" applyFont="1" applyBorder="1" applyAlignment="1">
      <alignment horizontal="right" vertical="center"/>
    </xf>
    <xf numFmtId="3" fontId="32" fillId="0" borderId="11" xfId="0" applyNumberFormat="1" applyFont="1" applyBorder="1" applyAlignment="1">
      <alignment horizontal="right" vertical="center"/>
    </xf>
    <xf numFmtId="3" fontId="22" fillId="0" borderId="11" xfId="0" applyNumberFormat="1" applyFont="1" applyBorder="1" applyAlignment="1">
      <alignment horizontal="right" vertical="center"/>
    </xf>
    <xf numFmtId="0" fontId="32" fillId="0" borderId="12" xfId="0" applyFont="1" applyBorder="1" applyAlignment="1">
      <alignment horizontal="right" vertical="center"/>
    </xf>
    <xf numFmtId="0" fontId="32" fillId="0" borderId="11" xfId="0" applyFont="1" applyBorder="1" applyAlignment="1">
      <alignment vertical="center"/>
    </xf>
    <xf numFmtId="0" fontId="22" fillId="0" borderId="13" xfId="0" applyFont="1" applyBorder="1" applyAlignment="1">
      <alignment horizontal="right" vertical="center"/>
    </xf>
    <xf numFmtId="3" fontId="32" fillId="0" borderId="13" xfId="0" applyNumberFormat="1" applyFont="1" applyBorder="1" applyAlignment="1">
      <alignment horizontal="right" vertical="center"/>
    </xf>
    <xf numFmtId="0" fontId="40" fillId="0" borderId="0" xfId="130" applyFont="1" applyAlignment="1">
      <alignment horizontal="center"/>
    </xf>
    <xf numFmtId="0" fontId="56" fillId="0" borderId="0" xfId="0" applyFont="1" applyAlignment="1"/>
    <xf numFmtId="3" fontId="56" fillId="0" borderId="0" xfId="0" applyNumberFormat="1" applyFont="1" applyAlignment="1"/>
    <xf numFmtId="0" fontId="41" fillId="0" borderId="10" xfId="129" applyFont="1" applyBorder="1" applyAlignment="1">
      <alignment horizontal="center" vertical="center" wrapText="1"/>
    </xf>
    <xf numFmtId="0" fontId="41" fillId="0" borderId="10" xfId="129" applyFont="1" applyBorder="1" applyAlignment="1">
      <alignment horizontal="right" vertical="center" wrapText="1"/>
    </xf>
    <xf numFmtId="0" fontId="32" fillId="0" borderId="11" xfId="0" applyFont="1" applyBorder="1" applyAlignment="1">
      <alignment horizontal="right" vertical="center"/>
    </xf>
    <xf numFmtId="0" fontId="40" fillId="0" borderId="11" xfId="121" applyFont="1" applyBorder="1" applyAlignment="1">
      <alignment horizontal="center" vertical="top" wrapText="1"/>
    </xf>
    <xf numFmtId="0" fontId="59" fillId="0" borderId="11" xfId="127" applyFont="1" applyBorder="1" applyAlignment="1">
      <alignment horizontal="left" wrapText="1"/>
    </xf>
    <xf numFmtId="0" fontId="32" fillId="0" borderId="0" xfId="121" applyFont="1" applyAlignment="1">
      <alignment horizontal="right" wrapText="1"/>
    </xf>
    <xf numFmtId="0" fontId="40" fillId="0" borderId="11" xfId="121" applyFont="1" applyBorder="1" applyAlignment="1">
      <alignment horizontal="left" wrapText="1"/>
    </xf>
    <xf numFmtId="183" fontId="22" fillId="0" borderId="0" xfId="131" applyNumberFormat="1" applyFont="1" applyAlignment="1">
      <alignment horizontal="right" vertical="center"/>
    </xf>
    <xf numFmtId="183" fontId="22" fillId="0" borderId="11" xfId="131" applyNumberFormat="1" applyFont="1" applyBorder="1" applyAlignment="1">
      <alignment horizontal="right" vertical="center"/>
    </xf>
    <xf numFmtId="183" fontId="32" fillId="0" borderId="12" xfId="131" applyNumberFormat="1" applyFont="1" applyBorder="1" applyAlignment="1">
      <alignment horizontal="right" vertical="center"/>
    </xf>
    <xf numFmtId="183" fontId="32" fillId="0" borderId="11" xfId="131" applyNumberFormat="1" applyFont="1" applyBorder="1" applyAlignment="1">
      <alignment horizontal="right"/>
    </xf>
    <xf numFmtId="0" fontId="40" fillId="0" borderId="0" xfId="133" applyFont="1" applyAlignment="1">
      <alignment horizontal="center"/>
    </xf>
    <xf numFmtId="0" fontId="40" fillId="0" borderId="0" xfId="133" applyFont="1"/>
    <xf numFmtId="182" fontId="50" fillId="0" borderId="0" xfId="126" applyNumberFormat="1" applyFont="1" applyAlignment="1">
      <alignment horizontal="center" vertical="center"/>
    </xf>
    <xf numFmtId="0" fontId="7" fillId="0" borderId="0" xfId="132" applyAlignment="1">
      <alignment horizontal="center"/>
    </xf>
    <xf numFmtId="0" fontId="7" fillId="0" borderId="0" xfId="132" applyAlignment="1"/>
    <xf numFmtId="0" fontId="53" fillId="0" borderId="0" xfId="132" applyFont="1" applyAlignment="1">
      <alignment horizontal="left" vertical="center"/>
    </xf>
    <xf numFmtId="0" fontId="41" fillId="0" borderId="11" xfId="133" applyFont="1" applyBorder="1" applyAlignment="1">
      <alignment horizontal="left" wrapText="1"/>
    </xf>
    <xf numFmtId="0" fontId="41" fillId="0" borderId="11" xfId="133" applyFont="1" applyBorder="1" applyAlignment="1">
      <alignment horizontal="right" wrapText="1"/>
    </xf>
    <xf numFmtId="0" fontId="53" fillId="0" borderId="0" xfId="132" applyFont="1" applyAlignment="1">
      <alignment vertical="center"/>
    </xf>
    <xf numFmtId="0" fontId="41" fillId="0" borderId="0" xfId="133" applyFont="1" applyAlignment="1">
      <alignment vertical="center" wrapText="1"/>
    </xf>
    <xf numFmtId="0" fontId="41" fillId="0" borderId="0" xfId="133" applyFont="1" applyAlignment="1">
      <alignment horizontal="right" vertical="center" wrapText="1"/>
    </xf>
    <xf numFmtId="0" fontId="40" fillId="0" borderId="0" xfId="133" applyFont="1" applyAlignment="1">
      <alignment horizontal="right" vertical="center" wrapText="1"/>
    </xf>
    <xf numFmtId="15" fontId="53" fillId="0" borderId="0" xfId="132" applyNumberFormat="1" applyFont="1" applyAlignment="1">
      <alignment vertical="center"/>
    </xf>
    <xf numFmtId="0" fontId="32" fillId="0" borderId="0" xfId="132" applyFont="1" applyAlignment="1">
      <alignment vertical="center" wrapText="1"/>
    </xf>
    <xf numFmtId="0" fontId="22" fillId="0" borderId="0" xfId="132" applyFont="1" applyAlignment="1">
      <alignment horizontal="right" vertical="center" wrapText="1"/>
    </xf>
    <xf numFmtId="0" fontId="22" fillId="0" borderId="0" xfId="132" applyFont="1" applyAlignment="1">
      <alignment vertical="center" wrapText="1"/>
    </xf>
    <xf numFmtId="184" fontId="22" fillId="0" borderId="0" xfId="132" applyNumberFormat="1" applyFont="1" applyAlignment="1"/>
    <xf numFmtId="0" fontId="54" fillId="0" borderId="0" xfId="132" applyFont="1" applyAlignment="1">
      <alignment horizontal="left" vertical="center"/>
    </xf>
    <xf numFmtId="3" fontId="52" fillId="0" borderId="0" xfId="132" applyNumberFormat="1" applyFont="1" applyAlignment="1">
      <alignment horizontal="left" vertical="center"/>
    </xf>
    <xf numFmtId="0" fontId="32" fillId="0" borderId="11" xfId="132" applyFont="1" applyBorder="1" applyAlignment="1">
      <alignment vertical="center" wrapText="1"/>
    </xf>
    <xf numFmtId="0" fontId="32" fillId="0" borderId="11" xfId="132" applyFont="1" applyBorder="1" applyAlignment="1">
      <alignment horizontal="center" vertical="center" wrapText="1"/>
    </xf>
    <xf numFmtId="184" fontId="32" fillId="0" borderId="0" xfId="132" applyNumberFormat="1" applyFont="1" applyAlignment="1"/>
    <xf numFmtId="0" fontId="32" fillId="0" borderId="12" xfId="132" applyFont="1" applyBorder="1" applyAlignment="1">
      <alignment vertical="center" wrapText="1"/>
    </xf>
    <xf numFmtId="0" fontId="32" fillId="0" borderId="12" xfId="132" applyFont="1" applyBorder="1" applyAlignment="1">
      <alignment horizontal="center" vertical="center" wrapText="1"/>
    </xf>
    <xf numFmtId="3" fontId="32" fillId="0" borderId="12" xfId="132" applyNumberFormat="1" applyFont="1" applyBorder="1" applyAlignment="1"/>
    <xf numFmtId="0" fontId="55" fillId="0" borderId="0" xfId="132" applyFont="1" applyAlignment="1">
      <alignment horizontal="left" vertical="center"/>
    </xf>
    <xf numFmtId="3" fontId="53" fillId="0" borderId="0" xfId="132" applyNumberFormat="1" applyFont="1" applyAlignment="1">
      <alignment horizontal="left" vertical="center"/>
    </xf>
    <xf numFmtId="0" fontId="22" fillId="0" borderId="0" xfId="132" applyFont="1" applyAlignment="1">
      <alignment horizontal="center" vertical="center" wrapText="1"/>
    </xf>
    <xf numFmtId="3" fontId="22" fillId="0" borderId="0" xfId="132" applyNumberFormat="1" applyFont="1" applyAlignment="1">
      <alignment horizontal="right" vertical="center" wrapText="1"/>
    </xf>
    <xf numFmtId="182" fontId="49" fillId="0" borderId="0" xfId="126" applyNumberFormat="1" applyFont="1" applyAlignment="1">
      <alignment horizontal="center" vertical="center"/>
    </xf>
    <xf numFmtId="0" fontId="32" fillId="0" borderId="11" xfId="132" applyFont="1" applyBorder="1" applyAlignment="1">
      <alignment horizontal="right" vertical="center" wrapText="1"/>
    </xf>
    <xf numFmtId="0" fontId="52" fillId="0" borderId="0" xfId="132" applyFont="1" applyAlignment="1">
      <alignment horizontal="left" vertical="center"/>
    </xf>
    <xf numFmtId="0" fontId="40" fillId="0" borderId="0" xfId="133" applyFont="1" applyAlignment="1">
      <alignment vertical="center"/>
    </xf>
    <xf numFmtId="0" fontId="32" fillId="0" borderId="0" xfId="132" applyFont="1" applyAlignment="1">
      <alignment horizontal="right" vertical="center" wrapText="1"/>
    </xf>
    <xf numFmtId="0" fontId="22" fillId="0" borderId="11" xfId="132" applyFont="1" applyBorder="1" applyAlignment="1">
      <alignment vertical="center" wrapText="1"/>
    </xf>
    <xf numFmtId="0" fontId="22" fillId="0" borderId="11" xfId="132" applyFont="1" applyBorder="1" applyAlignment="1">
      <alignment horizontal="center" vertical="center" wrapText="1"/>
    </xf>
    <xf numFmtId="3" fontId="32" fillId="0" borderId="0" xfId="132" applyNumberFormat="1" applyFont="1" applyAlignment="1"/>
    <xf numFmtId="0" fontId="32" fillId="0" borderId="0" xfId="132" applyFont="1" applyAlignment="1">
      <alignment horizontal="center" vertical="center" wrapText="1"/>
    </xf>
    <xf numFmtId="3" fontId="40" fillId="0" borderId="0" xfId="133" applyNumberFormat="1" applyFont="1" applyAlignment="1">
      <alignment horizontal="center"/>
    </xf>
    <xf numFmtId="0" fontId="40" fillId="0" borderId="12" xfId="133" applyFont="1" applyBorder="1" applyAlignment="1">
      <alignment horizontal="center"/>
    </xf>
    <xf numFmtId="0" fontId="32" fillId="0" borderId="13" xfId="132" applyFont="1" applyBorder="1" applyAlignment="1">
      <alignment vertical="center" wrapText="1"/>
    </xf>
    <xf numFmtId="0" fontId="41" fillId="0" borderId="9" xfId="133" applyFont="1" applyBorder="1" applyAlignment="1">
      <alignment vertical="center"/>
    </xf>
    <xf numFmtId="3" fontId="46" fillId="0" borderId="0" xfId="132" applyNumberFormat="1" applyFont="1" applyAlignment="1">
      <alignment horizontal="center" vertical="center"/>
    </xf>
    <xf numFmtId="3" fontId="45" fillId="0" borderId="0" xfId="132" applyNumberFormat="1" applyFont="1" applyAlignment="1">
      <alignment horizontal="center" vertical="center"/>
    </xf>
    <xf numFmtId="0" fontId="45" fillId="0" borderId="0" xfId="132" applyFont="1" applyAlignment="1">
      <alignment horizontal="center"/>
    </xf>
    <xf numFmtId="0" fontId="32" fillId="0" borderId="0" xfId="132" applyFont="1" applyAlignment="1">
      <alignment horizontal="justify" vertical="center" wrapText="1"/>
    </xf>
    <xf numFmtId="0" fontId="32" fillId="0" borderId="0" xfId="132" applyFont="1" applyAlignment="1">
      <alignment horizontal="right" wrapText="1"/>
    </xf>
    <xf numFmtId="0" fontId="22" fillId="0" borderId="0" xfId="132" applyFont="1" applyAlignment="1">
      <alignment horizontal="right" wrapText="1"/>
    </xf>
    <xf numFmtId="184" fontId="32" fillId="0" borderId="11" xfId="132" applyNumberFormat="1" applyFont="1" applyBorder="1" applyAlignment="1">
      <alignment vertical="center"/>
    </xf>
    <xf numFmtId="3" fontId="55" fillId="0" borderId="0" xfId="132" applyNumberFormat="1" applyFont="1" applyAlignment="1">
      <alignment vertical="center"/>
    </xf>
    <xf numFmtId="184" fontId="22" fillId="0" borderId="0" xfId="132" applyNumberFormat="1" applyFont="1" applyAlignment="1">
      <alignment horizontal="center" vertical="center"/>
    </xf>
    <xf numFmtId="0" fontId="54" fillId="0" borderId="0" xfId="132" applyFont="1" applyAlignment="1">
      <alignment vertical="center"/>
    </xf>
    <xf numFmtId="3" fontId="54" fillId="0" borderId="0" xfId="132" applyNumberFormat="1" applyFont="1" applyAlignment="1">
      <alignment vertical="center"/>
    </xf>
    <xf numFmtId="3" fontId="22" fillId="0" borderId="0" xfId="132" applyNumberFormat="1" applyFont="1" applyAlignment="1">
      <alignment vertical="center"/>
    </xf>
    <xf numFmtId="184" fontId="22" fillId="0" borderId="11" xfId="132" applyNumberFormat="1" applyFont="1" applyBorder="1" applyAlignment="1">
      <alignment horizontal="center" vertical="center"/>
    </xf>
    <xf numFmtId="0" fontId="22" fillId="0" borderId="0" xfId="132" applyFont="1" applyAlignment="1">
      <alignment vertical="top" wrapText="1"/>
    </xf>
    <xf numFmtId="0" fontId="22" fillId="0" borderId="0" xfId="133" applyFont="1"/>
    <xf numFmtId="184" fontId="32" fillId="0" borderId="11" xfId="132" applyNumberFormat="1" applyFont="1" applyBorder="1" applyAlignment="1">
      <alignment horizontal="center" vertical="center"/>
    </xf>
    <xf numFmtId="0" fontId="32" fillId="0" borderId="8" xfId="132" applyFont="1" applyBorder="1" applyAlignment="1">
      <alignment horizontal="right" vertical="center" wrapText="1"/>
    </xf>
    <xf numFmtId="184" fontId="32" fillId="0" borderId="8" xfId="132" applyNumberFormat="1" applyFont="1" applyBorder="1" applyAlignment="1">
      <alignment vertical="center"/>
    </xf>
    <xf numFmtId="0" fontId="43" fillId="0" borderId="0" xfId="133" applyFont="1" applyAlignment="1">
      <alignment horizontal="left" vertical="center" wrapText="1"/>
    </xf>
    <xf numFmtId="0" fontId="44" fillId="0" borderId="0" xfId="133" applyFont="1" applyAlignment="1">
      <alignment horizontal="right" vertical="center" wrapText="1"/>
    </xf>
    <xf numFmtId="3" fontId="44" fillId="0" borderId="0" xfId="133" applyNumberFormat="1" applyFont="1" applyAlignment="1">
      <alignment horizontal="right" vertical="center" wrapText="1"/>
    </xf>
    <xf numFmtId="0" fontId="43" fillId="0" borderId="0" xfId="133" applyFont="1" applyAlignment="1">
      <alignment horizontal="left" vertical="top" wrapText="1" indent="1"/>
    </xf>
    <xf numFmtId="0" fontId="44" fillId="0" borderId="0" xfId="133" applyFont="1" applyAlignment="1">
      <alignment horizontal="center" wrapText="1"/>
    </xf>
    <xf numFmtId="3" fontId="44" fillId="0" borderId="0" xfId="133" applyNumberFormat="1" applyFont="1" applyAlignment="1">
      <alignment horizontal="center" wrapText="1"/>
    </xf>
    <xf numFmtId="0" fontId="59" fillId="0" borderId="0" xfId="127" applyFont="1" applyAlignment="1">
      <alignment horizontal="left" wrapText="1"/>
    </xf>
    <xf numFmtId="0" fontId="41" fillId="0" borderId="0" xfId="133" applyFont="1" applyAlignment="1">
      <alignment horizontal="right" wrapText="1"/>
    </xf>
    <xf numFmtId="184" fontId="32" fillId="0" borderId="0" xfId="132" applyNumberFormat="1" applyFont="1" applyAlignment="1">
      <alignment horizontal="right" vertical="center"/>
    </xf>
    <xf numFmtId="0" fontId="41" fillId="0" borderId="0" xfId="129" applyFont="1" applyAlignment="1">
      <alignment horizontal="right" vertical="center" wrapText="1"/>
    </xf>
    <xf numFmtId="0" fontId="22" fillId="0" borderId="12" xfId="0" applyFont="1" applyBorder="1" applyAlignment="1">
      <alignment horizontal="left" vertical="center" wrapText="1" indent="1"/>
    </xf>
    <xf numFmtId="0" fontId="22" fillId="0" borderId="12" xfId="0" applyFont="1" applyBorder="1" applyAlignment="1">
      <alignment horizontal="right" vertical="center" wrapText="1"/>
    </xf>
    <xf numFmtId="41" fontId="22" fillId="0" borderId="12" xfId="0" applyNumberFormat="1" applyFont="1" applyBorder="1" applyAlignment="1">
      <alignment vertical="center"/>
    </xf>
    <xf numFmtId="4" fontId="32" fillId="0" borderId="9" xfId="132" applyNumberFormat="1" applyFont="1" applyBorder="1" applyAlignment="1">
      <alignment horizontal="right" vertical="center"/>
    </xf>
    <xf numFmtId="185" fontId="32" fillId="0" borderId="9" xfId="132" applyNumberFormat="1" applyFont="1" applyBorder="1" applyAlignment="1">
      <alignment horizontal="right" vertical="center"/>
    </xf>
    <xf numFmtId="182" fontId="51" fillId="0" borderId="0" xfId="126" applyNumberFormat="1" applyFont="1" applyFill="1" applyAlignment="1">
      <alignment horizontal="center" vertical="center"/>
    </xf>
    <xf numFmtId="0" fontId="32" fillId="0" borderId="11" xfId="0" applyFont="1" applyBorder="1" applyAlignment="1">
      <alignment horizontal="center" vertical="center" wrapText="1"/>
    </xf>
    <xf numFmtId="0" fontId="32" fillId="0" borderId="0" xfId="132" applyFont="1" applyAlignment="1">
      <alignment horizontal="center" vertical="center" wrapText="1"/>
    </xf>
    <xf numFmtId="0" fontId="32" fillId="0" borderId="8" xfId="0" applyFont="1" applyBorder="1" applyAlignment="1">
      <alignment horizontal="center" vertical="center" wrapText="1"/>
    </xf>
    <xf numFmtId="0" fontId="32" fillId="0" borderId="8" xfId="0" applyFont="1" applyBorder="1" applyAlignment="1">
      <alignment horizontal="center" vertical="center"/>
    </xf>
    <xf numFmtId="0" fontId="32" fillId="0" borderId="0" xfId="136" applyFont="1" applyAlignment="1">
      <alignment vertical="center"/>
    </xf>
    <xf numFmtId="0" fontId="32" fillId="0" borderId="12" xfId="136" applyFont="1" applyBorder="1" applyAlignment="1">
      <alignment vertical="center" wrapText="1"/>
    </xf>
    <xf numFmtId="0" fontId="22" fillId="0" borderId="0" xfId="137" applyFont="1" applyAlignment="1">
      <alignment vertical="center" wrapText="1"/>
    </xf>
    <xf numFmtId="0" fontId="32" fillId="0" borderId="12" xfId="138" applyFont="1" applyBorder="1" applyAlignment="1">
      <alignment vertical="center" wrapText="1"/>
    </xf>
    <xf numFmtId="0" fontId="22" fillId="0" borderId="0" xfId="139" applyFont="1" applyAlignment="1">
      <alignment vertical="center" wrapText="1"/>
    </xf>
    <xf numFmtId="0" fontId="32" fillId="0" borderId="13" xfId="140" applyFont="1" applyBorder="1" applyAlignment="1">
      <alignment vertical="center" wrapText="1"/>
    </xf>
    <xf numFmtId="187" fontId="41" fillId="0" borderId="11" xfId="129" applyNumberFormat="1" applyFont="1" applyBorder="1" applyAlignment="1">
      <alignment horizontal="right" vertical="center" wrapText="1"/>
    </xf>
    <xf numFmtId="0" fontId="32" fillId="0" borderId="0" xfId="141" applyFont="1" applyAlignment="1">
      <alignment vertical="center"/>
    </xf>
    <xf numFmtId="0" fontId="32" fillId="0" borderId="12" xfId="141" applyFont="1" applyBorder="1" applyAlignment="1">
      <alignment vertical="center" wrapText="1"/>
    </xf>
    <xf numFmtId="0" fontId="32" fillId="0" borderId="0" xfId="141" applyFont="1" applyAlignment="1">
      <alignment horizontal="left" vertical="center" wrapText="1"/>
    </xf>
    <xf numFmtId="0" fontId="22" fillId="0" borderId="0" xfId="141" applyFont="1" applyAlignment="1">
      <alignment horizontal="left" vertical="center" wrapText="1"/>
    </xf>
    <xf numFmtId="0" fontId="22" fillId="0" borderId="0" xfId="141" quotePrefix="1" applyFont="1" applyAlignment="1">
      <alignment horizontal="left" vertical="center" wrapText="1"/>
    </xf>
    <xf numFmtId="0" fontId="22" fillId="0" borderId="0" xfId="141" applyFont="1" applyAlignment="1">
      <alignment horizontal="left" wrapText="1"/>
    </xf>
    <xf numFmtId="49" fontId="22" fillId="0" borderId="0" xfId="141" applyNumberFormat="1" applyFont="1" applyAlignment="1">
      <alignment horizontal="left" vertical="center" wrapText="1"/>
    </xf>
    <xf numFmtId="0" fontId="32" fillId="0" borderId="12" xfId="142" applyFont="1" applyBorder="1" applyAlignment="1">
      <alignment vertical="center" wrapText="1"/>
    </xf>
    <xf numFmtId="0" fontId="32" fillId="0" borderId="0" xfId="142" applyFont="1" applyAlignment="1">
      <alignment horizontal="left" vertical="center" wrapText="1"/>
    </xf>
    <xf numFmtId="0" fontId="22" fillId="0" borderId="0" xfId="142" applyFont="1" applyAlignment="1">
      <alignment horizontal="left" vertical="center" wrapText="1"/>
    </xf>
    <xf numFmtId="0" fontId="22" fillId="0" borderId="0" xfId="142" quotePrefix="1" applyFont="1" applyAlignment="1">
      <alignment horizontal="left" vertical="center" wrapText="1"/>
    </xf>
    <xf numFmtId="0" fontId="32" fillId="0" borderId="12" xfId="0" applyFont="1" applyBorder="1" applyAlignment="1">
      <alignment horizontal="left" vertical="center"/>
    </xf>
    <xf numFmtId="0" fontId="32" fillId="0" borderId="0" xfId="143" applyFont="1" applyAlignment="1">
      <alignment horizontal="left" vertical="center" wrapText="1" indent="1"/>
    </xf>
    <xf numFmtId="0" fontId="22" fillId="0" borderId="0" xfId="143" applyFont="1" applyAlignment="1">
      <alignment horizontal="left" vertical="center" wrapText="1"/>
    </xf>
    <xf numFmtId="0" fontId="22" fillId="0" borderId="0" xfId="143" quotePrefix="1" applyFont="1" applyAlignment="1">
      <alignment horizontal="left" wrapText="1"/>
    </xf>
    <xf numFmtId="0" fontId="22" fillId="0" borderId="0" xfId="143" quotePrefix="1" applyFont="1" applyAlignment="1">
      <alignment horizontal="left" vertical="center" wrapText="1"/>
    </xf>
    <xf numFmtId="0" fontId="22" fillId="0" borderId="0" xfId="144" quotePrefix="1" applyFont="1" applyAlignment="1">
      <alignment horizontal="left" vertical="center" wrapText="1"/>
    </xf>
    <xf numFmtId="0" fontId="22" fillId="0" borderId="0" xfId="145" quotePrefix="1" applyFont="1" applyAlignment="1">
      <alignment horizontal="left" vertical="center" wrapText="1"/>
    </xf>
    <xf numFmtId="0" fontId="22" fillId="0" borderId="0" xfId="146" applyFont="1" applyAlignment="1">
      <alignment horizontal="left" vertical="center" wrapText="1"/>
    </xf>
    <xf numFmtId="0" fontId="22" fillId="0" borderId="0" xfId="146" applyFont="1" applyAlignment="1">
      <alignment horizontal="left" vertical="center" wrapText="1" indent="1"/>
    </xf>
    <xf numFmtId="0" fontId="32" fillId="0" borderId="9" xfId="146" applyFont="1" applyBorder="1" applyAlignment="1">
      <alignment horizontal="left" vertical="center" wrapText="1"/>
    </xf>
    <xf numFmtId="0" fontId="22" fillId="0" borderId="0" xfId="132" applyFont="1" applyAlignment="1"/>
    <xf numFmtId="0" fontId="42" fillId="0" borderId="0" xfId="132" applyFont="1" applyAlignment="1">
      <alignment vertical="center" wrapText="1"/>
    </xf>
    <xf numFmtId="0" fontId="22" fillId="0" borderId="0" xfId="132" quotePrefix="1" applyFont="1" applyAlignment="1">
      <alignment vertical="center" wrapText="1"/>
    </xf>
    <xf numFmtId="0" fontId="32" fillId="0" borderId="11" xfId="147" applyFont="1" applyBorder="1" applyAlignment="1">
      <alignment vertical="center" wrapText="1"/>
    </xf>
    <xf numFmtId="0" fontId="32" fillId="0" borderId="0" xfId="147" applyFont="1" applyAlignment="1">
      <alignment vertical="center" wrapText="1"/>
    </xf>
    <xf numFmtId="0" fontId="22" fillId="0" borderId="0" xfId="147" applyFont="1" applyAlignment="1">
      <alignment vertical="center" wrapText="1"/>
    </xf>
    <xf numFmtId="0" fontId="22" fillId="0" borderId="11" xfId="147" applyFont="1" applyBorder="1" applyAlignment="1">
      <alignment vertical="center" wrapText="1"/>
    </xf>
    <xf numFmtId="0" fontId="40" fillId="0" borderId="0" xfId="148" applyFont="1"/>
    <xf numFmtId="0" fontId="22" fillId="0" borderId="0" xfId="147" applyFont="1" applyAlignment="1">
      <alignment wrapText="1"/>
    </xf>
    <xf numFmtId="0" fontId="22" fillId="0" borderId="0" xfId="149" applyFont="1" applyAlignment="1">
      <alignment vertical="top" wrapText="1"/>
    </xf>
    <xf numFmtId="0" fontId="32" fillId="0" borderId="0" xfId="150" applyFont="1" applyAlignment="1">
      <alignment wrapText="1"/>
    </xf>
    <xf numFmtId="0" fontId="22" fillId="0" borderId="0" xfId="150" applyFont="1" applyAlignment="1">
      <alignment vertical="top" wrapText="1"/>
    </xf>
    <xf numFmtId="0" fontId="22" fillId="0" borderId="11" xfId="150" applyFont="1" applyBorder="1" applyAlignment="1">
      <alignment vertical="top" wrapText="1"/>
    </xf>
    <xf numFmtId="0" fontId="32" fillId="0" borderId="11" xfId="150" applyFont="1" applyBorder="1" applyAlignment="1">
      <alignment vertical="center" wrapText="1"/>
    </xf>
    <xf numFmtId="0" fontId="32" fillId="0" borderId="0" xfId="150" applyFont="1" applyAlignment="1">
      <alignment vertical="center" wrapText="1"/>
    </xf>
    <xf numFmtId="0" fontId="32" fillId="0" borderId="8" xfId="150" applyFont="1" applyBorder="1" applyAlignment="1">
      <alignment vertical="center" wrapText="1"/>
    </xf>
    <xf numFmtId="0" fontId="7" fillId="0" borderId="0" xfId="151" applyAlignment="1"/>
    <xf numFmtId="0" fontId="41" fillId="0" borderId="12" xfId="148" applyFont="1" applyBorder="1" applyAlignment="1">
      <alignment wrapText="1"/>
    </xf>
    <xf numFmtId="0" fontId="41" fillId="0" borderId="10" xfId="148" applyFont="1" applyBorder="1" applyAlignment="1">
      <alignment wrapText="1"/>
    </xf>
    <xf numFmtId="0" fontId="41" fillId="0" borderId="12" xfId="148" applyFont="1" applyBorder="1" applyAlignment="1">
      <alignment horizontal="center" wrapText="1"/>
    </xf>
    <xf numFmtId="0" fontId="40" fillId="0" borderId="0" xfId="148" applyFont="1" applyAlignment="1">
      <alignment wrapText="1"/>
    </xf>
    <xf numFmtId="0" fontId="32" fillId="0" borderId="14" xfId="151" applyFont="1" applyBorder="1" applyAlignment="1">
      <alignment horizontal="center"/>
    </xf>
    <xf numFmtId="0" fontId="41" fillId="0" borderId="11" xfId="148" applyFont="1" applyBorder="1" applyAlignment="1">
      <alignment horizontal="right" wrapText="1"/>
    </xf>
    <xf numFmtId="0" fontId="32" fillId="0" borderId="11" xfId="148" applyFont="1" applyBorder="1" applyAlignment="1">
      <alignment horizontal="right" wrapText="1"/>
    </xf>
    <xf numFmtId="0" fontId="32" fillId="0" borderId="11" xfId="152" applyFont="1" applyBorder="1" applyAlignment="1">
      <alignment wrapText="1"/>
    </xf>
    <xf numFmtId="0" fontId="60" fillId="0" borderId="0" xfId="152" applyFont="1" applyAlignment="1">
      <alignment vertical="center" wrapText="1"/>
    </xf>
    <xf numFmtId="0" fontId="22" fillId="0" borderId="0" xfId="152" applyFont="1" applyAlignment="1">
      <alignment vertical="center" wrapText="1"/>
    </xf>
    <xf numFmtId="0" fontId="22" fillId="0" borderId="11" xfId="152" applyFont="1" applyBorder="1" applyAlignment="1">
      <alignment vertical="center" wrapText="1"/>
    </xf>
    <xf numFmtId="0" fontId="22" fillId="0" borderId="0" xfId="152" applyFont="1" applyAlignment="1">
      <alignment wrapText="1"/>
    </xf>
    <xf numFmtId="0" fontId="32" fillId="0" borderId="0" xfId="132" applyFont="1" applyAlignment="1">
      <alignment horizontal="left" vertical="center" wrapText="1" indent="1"/>
    </xf>
    <xf numFmtId="0" fontId="22" fillId="0" borderId="0" xfId="132" applyFont="1" applyAlignment="1">
      <alignment horizontal="left" vertical="center" wrapText="1" indent="1"/>
    </xf>
    <xf numFmtId="0" fontId="22" fillId="0" borderId="0" xfId="132" applyFont="1" applyAlignment="1">
      <alignment horizontal="left" wrapText="1" indent="1"/>
    </xf>
    <xf numFmtId="0" fontId="22" fillId="0" borderId="11" xfId="132" applyFont="1" applyBorder="1" applyAlignment="1">
      <alignment horizontal="left" vertical="center" wrapText="1" indent="1"/>
    </xf>
    <xf numFmtId="0" fontId="32" fillId="0" borderId="12" xfId="132" applyFont="1" applyBorder="1" applyAlignment="1">
      <alignment horizontal="left" vertical="center" wrapText="1" indent="1"/>
    </xf>
    <xf numFmtId="0" fontId="22" fillId="0" borderId="0" xfId="153" applyFont="1" applyAlignment="1">
      <alignment horizontal="left" vertical="center" wrapText="1" indent="1"/>
    </xf>
    <xf numFmtId="0" fontId="59" fillId="0" borderId="15" xfId="127" applyFont="1" applyBorder="1" applyAlignment="1">
      <alignment horizontal="left" wrapText="1"/>
    </xf>
  </cellXfs>
  <cellStyles count="154">
    <cellStyle name="=C:\WINDOWS\SYSTEM32\COMMAND.COM" xfId="1" xr:uid="{00000000-0005-0000-0000-000000000000}"/>
    <cellStyle name="•W_laroux" xfId="2" xr:uid="{00000000-0005-0000-0000-000001000000}"/>
    <cellStyle name="Äåíåæíûé [0]_PERSONAL" xfId="3" xr:uid="{00000000-0005-0000-0000-000002000000}"/>
    <cellStyle name="Äåíåæíûé_PERSONAL" xfId="4" xr:uid="{00000000-0005-0000-0000-000003000000}"/>
    <cellStyle name="ACIKLAMA" xfId="5" xr:uid="{00000000-0005-0000-0000-000004000000}"/>
    <cellStyle name="Arial [WT]" xfId="6" xr:uid="{00000000-0005-0000-0000-000005000000}"/>
    <cellStyle name="BASLIK" xfId="7" xr:uid="{00000000-0005-0000-0000-000006000000}"/>
    <cellStyle name="BASLIKl" xfId="8" xr:uid="{00000000-0005-0000-0000-000007000000}"/>
    <cellStyle name="BODY" xfId="9" xr:uid="{00000000-0005-0000-0000-000008000000}"/>
    <cellStyle name="Calc Currency (0)" xfId="10" xr:uid="{00000000-0005-0000-0000-000009000000}"/>
    <cellStyle name="Calc Currency (2)" xfId="11" xr:uid="{00000000-0005-0000-0000-00000A000000}"/>
    <cellStyle name="Calc Percent (0)" xfId="12" xr:uid="{00000000-0005-0000-0000-00000B000000}"/>
    <cellStyle name="Calc Percent (1)" xfId="13" xr:uid="{00000000-0005-0000-0000-00000C000000}"/>
    <cellStyle name="Calc Percent (2)" xfId="14" xr:uid="{00000000-0005-0000-0000-00000D000000}"/>
    <cellStyle name="Calc Units (0)" xfId="15" xr:uid="{00000000-0005-0000-0000-00000E000000}"/>
    <cellStyle name="Calc Units (1)" xfId="16" xr:uid="{00000000-0005-0000-0000-00000F000000}"/>
    <cellStyle name="Calc Units (2)" xfId="17" xr:uid="{00000000-0005-0000-0000-000010000000}"/>
    <cellStyle name="Column_Title" xfId="18" xr:uid="{00000000-0005-0000-0000-000011000000}"/>
    <cellStyle name="Comma" xfId="124" builtinId="3"/>
    <cellStyle name="Comma  - Style1" xfId="19" xr:uid="{00000000-0005-0000-0000-000013000000}"/>
    <cellStyle name="Comma  - Style2" xfId="20" xr:uid="{00000000-0005-0000-0000-000014000000}"/>
    <cellStyle name="Comma  - Style3" xfId="21" xr:uid="{00000000-0005-0000-0000-000015000000}"/>
    <cellStyle name="Comma  - Style4" xfId="22" xr:uid="{00000000-0005-0000-0000-000016000000}"/>
    <cellStyle name="Comma  - Style5" xfId="23" xr:uid="{00000000-0005-0000-0000-000017000000}"/>
    <cellStyle name="Comma  - Style6" xfId="24" xr:uid="{00000000-0005-0000-0000-000018000000}"/>
    <cellStyle name="Comma  - Style7" xfId="25" xr:uid="{00000000-0005-0000-0000-000019000000}"/>
    <cellStyle name="Comma  - Style8" xfId="26" xr:uid="{00000000-0005-0000-0000-00001A000000}"/>
    <cellStyle name="Comma [00]" xfId="27" xr:uid="{00000000-0005-0000-0000-00001B000000}"/>
    <cellStyle name="Comma 2" xfId="28" xr:uid="{00000000-0005-0000-0000-00001C000000}"/>
    <cellStyle name="Comma 3" xfId="29" xr:uid="{00000000-0005-0000-0000-00001D000000}"/>
    <cellStyle name="Comma 4" xfId="30" xr:uid="{00000000-0005-0000-0000-00001E000000}"/>
    <cellStyle name="Comma 5" xfId="31" xr:uid="{00000000-0005-0000-0000-00001F000000}"/>
    <cellStyle name="Comma 6" xfId="120" xr:uid="{00000000-0005-0000-0000-000020000000}"/>
    <cellStyle name="Comma 7" xfId="123" xr:uid="{00000000-0005-0000-0000-000021000000}"/>
    <cellStyle name="Comma 8" xfId="126" xr:uid="{00000000-0005-0000-0000-000022000000}"/>
    <cellStyle name="Comma 8 2" xfId="135" xr:uid="{FCCFC166-4717-40A6-8588-A6263A339881}"/>
    <cellStyle name="Comma0 - Biçem2" xfId="32" xr:uid="{00000000-0005-0000-0000-000023000000}"/>
    <cellStyle name="Currency [00]" xfId="33" xr:uid="{00000000-0005-0000-0000-000024000000}"/>
    <cellStyle name="custom" xfId="34" xr:uid="{00000000-0005-0000-0000-000025000000}"/>
    <cellStyle name="Date" xfId="35" xr:uid="{00000000-0005-0000-0000-000026000000}"/>
    <cellStyle name="Date Short" xfId="36" xr:uid="{00000000-0005-0000-0000-000027000000}"/>
    <cellStyle name="Date_Etki" xfId="37" xr:uid="{00000000-0005-0000-0000-000028000000}"/>
    <cellStyle name="Dezimal [0]_Data_input_2-0" xfId="38" xr:uid="{00000000-0005-0000-0000-000029000000}"/>
    <cellStyle name="Dezimal_Data_input_2-0" xfId="39" xr:uid="{00000000-0005-0000-0000-00002A000000}"/>
    <cellStyle name="Enter Currency (0)" xfId="40" xr:uid="{00000000-0005-0000-0000-00002B000000}"/>
    <cellStyle name="Enter Currency (2)" xfId="41" xr:uid="{00000000-0005-0000-0000-00002C000000}"/>
    <cellStyle name="Enter Units (0)" xfId="42" xr:uid="{00000000-0005-0000-0000-00002D000000}"/>
    <cellStyle name="Enter Units (1)" xfId="43" xr:uid="{00000000-0005-0000-0000-00002E000000}"/>
    <cellStyle name="Enter Units (2)" xfId="44" xr:uid="{00000000-0005-0000-0000-00002F000000}"/>
    <cellStyle name="Ertan" xfId="45" xr:uid="{00000000-0005-0000-0000-000030000000}"/>
    <cellStyle name="FIYAT" xfId="46" xr:uid="{00000000-0005-0000-0000-000031000000}"/>
    <cellStyle name="Fixed" xfId="47" xr:uid="{00000000-0005-0000-0000-000032000000}"/>
    <cellStyle name="Grey" xfId="48" xr:uid="{00000000-0005-0000-0000-000033000000}"/>
    <cellStyle name="GRUP" xfId="49" xr:uid="{00000000-0005-0000-0000-000034000000}"/>
    <cellStyle name="HEADER" xfId="50" xr:uid="{00000000-0005-0000-0000-000035000000}"/>
    <cellStyle name="Header1" xfId="51" xr:uid="{00000000-0005-0000-0000-000036000000}"/>
    <cellStyle name="HEADER2" xfId="52" xr:uid="{00000000-0005-0000-0000-000037000000}"/>
    <cellStyle name="HEADING1" xfId="53" xr:uid="{00000000-0005-0000-0000-000038000000}"/>
    <cellStyle name="HEADING2" xfId="54" xr:uid="{00000000-0005-0000-0000-000039000000}"/>
    <cellStyle name="Input [yellow]" xfId="55" xr:uid="{00000000-0005-0000-0000-00003A000000}"/>
    <cellStyle name="Îáû÷íûé_PERSONAL" xfId="56" xr:uid="{00000000-0005-0000-0000-00003B000000}"/>
    <cellStyle name="Link Currency (0)" xfId="57" xr:uid="{00000000-0005-0000-0000-00003C000000}"/>
    <cellStyle name="Link Currency (2)" xfId="58" xr:uid="{00000000-0005-0000-0000-00003D000000}"/>
    <cellStyle name="Link Units (0)" xfId="59" xr:uid="{00000000-0005-0000-0000-00003E000000}"/>
    <cellStyle name="Link Units (1)" xfId="60" xr:uid="{00000000-0005-0000-0000-00003F000000}"/>
    <cellStyle name="Link Units (2)" xfId="61" xr:uid="{00000000-0005-0000-0000-000040000000}"/>
    <cellStyle name="MAINHEADER" xfId="62" xr:uid="{00000000-0005-0000-0000-000041000000}"/>
    <cellStyle name="MARKA" xfId="63" xr:uid="{00000000-0005-0000-0000-000042000000}"/>
    <cellStyle name="Milliers [0]_!!!GO" xfId="64" xr:uid="{00000000-0005-0000-0000-000043000000}"/>
    <cellStyle name="Milliers_!!!GO" xfId="65" xr:uid="{00000000-0005-0000-0000-000044000000}"/>
    <cellStyle name="MODEL" xfId="66" xr:uid="{00000000-0005-0000-0000-000045000000}"/>
    <cellStyle name="Monétaire [0]_!!!GO" xfId="67" xr:uid="{00000000-0005-0000-0000-000046000000}"/>
    <cellStyle name="Monétaire_!!!GO" xfId="68" xr:uid="{00000000-0005-0000-0000-000047000000}"/>
    <cellStyle name="Normal" xfId="0" builtinId="0"/>
    <cellStyle name="Normal - Style1" xfId="69" xr:uid="{00000000-0005-0000-0000-000049000000}"/>
    <cellStyle name="Normal 10" xfId="131" xr:uid="{DC3A03B7-CDFA-4090-A392-E3906ABDEEC5}"/>
    <cellStyle name="Normal 18" xfId="125" xr:uid="{00000000-0005-0000-0000-00004A000000}"/>
    <cellStyle name="Normal 19" xfId="136" xr:uid="{EABEDB03-7A7D-4BF4-BF54-AA73770812E3}"/>
    <cellStyle name="Normal 2" xfId="70" xr:uid="{00000000-0005-0000-0000-00004B000000}"/>
    <cellStyle name="Normal 2 2" xfId="121" xr:uid="{00000000-0005-0000-0000-00004C000000}"/>
    <cellStyle name="Normal 2 3" xfId="127" xr:uid="{00000000-0005-0000-0000-00004D000000}"/>
    <cellStyle name="Normal 2 3 2" xfId="133" xr:uid="{C0E10C82-464F-4EE3-AADB-95DB988A21FF}"/>
    <cellStyle name="Normal 2 3 2 2" xfId="148" xr:uid="{2963142A-F449-4691-ADE3-61679EB21BAE}"/>
    <cellStyle name="Normal 2 4" xfId="130" xr:uid="{00000000-0005-0000-0000-00004E000000}"/>
    <cellStyle name="Normal 20" xfId="137" xr:uid="{50B0BD11-6E43-499C-8916-83CB610183DA}"/>
    <cellStyle name="Normal 21" xfId="138" xr:uid="{9C37F485-9C09-4CFD-ABD1-068AA6F786A2}"/>
    <cellStyle name="Normal 22" xfId="139" xr:uid="{1CEC32BC-C808-4198-B96D-33186B8E6E2D}"/>
    <cellStyle name="Normal 23" xfId="140" xr:uid="{34541C5B-A8B5-45BB-8591-3A0AC8D414E7}"/>
    <cellStyle name="Normal 24" xfId="141" xr:uid="{E60B95B8-09C2-479E-A237-D64C523E7003}"/>
    <cellStyle name="Normal 25" xfId="142" xr:uid="{6B0163E9-A04F-4438-A2EC-5966C405687E}"/>
    <cellStyle name="Normal 26" xfId="143" xr:uid="{818C1978-47F5-444C-A657-514BA9A391BE}"/>
    <cellStyle name="Normal 27" xfId="145" xr:uid="{D87EA239-28B2-4437-B53B-8B318F20A056}"/>
    <cellStyle name="Normal 28" xfId="144" xr:uid="{45D8CDD8-5367-4ED2-B8FF-71D9FB4B5B7F}"/>
    <cellStyle name="Normal 29" xfId="146" xr:uid="{955449E6-51FD-46BC-BAED-52FE35958F97}"/>
    <cellStyle name="Normal 3" xfId="71" xr:uid="{00000000-0005-0000-0000-00004F000000}"/>
    <cellStyle name="Normal 31" xfId="147" xr:uid="{179AEB3A-6F80-4824-96E2-230F92998B79}"/>
    <cellStyle name="Normal 32" xfId="149" xr:uid="{AC243584-DFC8-4D79-8A8A-82216C544345}"/>
    <cellStyle name="Normal 34" xfId="150" xr:uid="{E8D019FD-444E-49A8-AE64-B661788D4198}"/>
    <cellStyle name="Normal 36" xfId="151" xr:uid="{C3E36E9C-26B0-4492-B2A0-2EF0152C0E70}"/>
    <cellStyle name="Normal 37" xfId="152" xr:uid="{44053067-0F37-440B-A534-364F0E15A590}"/>
    <cellStyle name="Normal 4" xfId="72" xr:uid="{00000000-0005-0000-0000-000050000000}"/>
    <cellStyle name="Normal 48" xfId="153" xr:uid="{8199F4B5-4967-4364-A94A-120989EB8309}"/>
    <cellStyle name="Normal 5" xfId="73" xr:uid="{00000000-0005-0000-0000-000051000000}"/>
    <cellStyle name="Normal 6" xfId="119" xr:uid="{00000000-0005-0000-0000-000052000000}"/>
    <cellStyle name="Normal 7" xfId="122" xr:uid="{00000000-0005-0000-0000-000053000000}"/>
    <cellStyle name="Normal 7 2" xfId="128" xr:uid="{00000000-0005-0000-0000-000054000000}"/>
    <cellStyle name="Normal 7 2 2" xfId="134" xr:uid="{E366E331-CD0E-4F89-8AB7-C8A402C7D6D2}"/>
    <cellStyle name="Normal 7 3" xfId="129" xr:uid="{00000000-0005-0000-0000-000055000000}"/>
    <cellStyle name="Normal 8" xfId="132" xr:uid="{B2E910FF-6A11-47E5-AC88-8D6CBC42B04F}"/>
    <cellStyle name="Normale_PRICES" xfId="74" xr:uid="{00000000-0005-0000-0000-000056000000}"/>
    <cellStyle name="Œ…‹æØ‚è [0.00]_laroux" xfId="75" xr:uid="{00000000-0005-0000-0000-000057000000}"/>
    <cellStyle name="Œ…‹æØ‚è_laroux" xfId="76" xr:uid="{00000000-0005-0000-0000-000058000000}"/>
    <cellStyle name="Ôèíàíñîâûé [0]_PERSONAL" xfId="77" xr:uid="{00000000-0005-0000-0000-000059000000}"/>
    <cellStyle name="Ôèíàíñîâûé_PERSONAL" xfId="78" xr:uid="{00000000-0005-0000-0000-00005A000000}"/>
    <cellStyle name="Output Amounts" xfId="79" xr:uid="{00000000-0005-0000-0000-00005B000000}"/>
    <cellStyle name="Output Column Headings" xfId="80" xr:uid="{00000000-0005-0000-0000-00005C000000}"/>
    <cellStyle name="Output Line Items" xfId="81" xr:uid="{00000000-0005-0000-0000-00005D000000}"/>
    <cellStyle name="Output Report Heading" xfId="82" xr:uid="{00000000-0005-0000-0000-00005E000000}"/>
    <cellStyle name="Output Report Title" xfId="83" xr:uid="{00000000-0005-0000-0000-00005F000000}"/>
    <cellStyle name="ParaBirimi [0]_ICMAL" xfId="84" xr:uid="{00000000-0005-0000-0000-000060000000}"/>
    <cellStyle name="ParaBirimi_ICMAL" xfId="85" xr:uid="{00000000-0005-0000-0000-000061000000}"/>
    <cellStyle name="Percen - Biçem1" xfId="86" xr:uid="{00000000-0005-0000-0000-000062000000}"/>
    <cellStyle name="Percent [0]" xfId="87" xr:uid="{00000000-0005-0000-0000-000063000000}"/>
    <cellStyle name="Percent [00]" xfId="88" xr:uid="{00000000-0005-0000-0000-000064000000}"/>
    <cellStyle name="Percent [2]" xfId="89" xr:uid="{00000000-0005-0000-0000-000065000000}"/>
    <cellStyle name="PrePop Currency (0)" xfId="90" xr:uid="{00000000-0005-0000-0000-000066000000}"/>
    <cellStyle name="PrePop Currency (2)" xfId="91" xr:uid="{00000000-0005-0000-0000-000067000000}"/>
    <cellStyle name="PrePop Units (0)" xfId="92" xr:uid="{00000000-0005-0000-0000-000068000000}"/>
    <cellStyle name="PrePop Units (1)" xfId="93" xr:uid="{00000000-0005-0000-0000-000069000000}"/>
    <cellStyle name="PrePop Units (2)" xfId="94" xr:uid="{00000000-0005-0000-0000-00006A000000}"/>
    <cellStyle name="PSChar" xfId="95" xr:uid="{00000000-0005-0000-0000-00006B000000}"/>
    <cellStyle name="PSDate" xfId="96" xr:uid="{00000000-0005-0000-0000-00006C000000}"/>
    <cellStyle name="PSDec" xfId="97" xr:uid="{00000000-0005-0000-0000-00006D000000}"/>
    <cellStyle name="PSHeading" xfId="98" xr:uid="{00000000-0005-0000-0000-00006E000000}"/>
    <cellStyle name="PSInt" xfId="99" xr:uid="{00000000-0005-0000-0000-00006F000000}"/>
    <cellStyle name="PSSpacer" xfId="100" xr:uid="{00000000-0005-0000-0000-000070000000}"/>
    <cellStyle name="SAPError" xfId="101" xr:uid="{00000000-0005-0000-0000-000071000000}"/>
    <cellStyle name="SAPKey" xfId="102" xr:uid="{00000000-0005-0000-0000-000072000000}"/>
    <cellStyle name="SAPLocked" xfId="103" xr:uid="{00000000-0005-0000-0000-000073000000}"/>
    <cellStyle name="SAPOutput" xfId="104" xr:uid="{00000000-0005-0000-0000-000074000000}"/>
    <cellStyle name="SAPSpace" xfId="105" xr:uid="{00000000-0005-0000-0000-000075000000}"/>
    <cellStyle name="SAPText" xfId="106" xr:uid="{00000000-0005-0000-0000-000076000000}"/>
    <cellStyle name="SAPUnLocked" xfId="107" xr:uid="{00000000-0005-0000-0000-000077000000}"/>
    <cellStyle name="SPOl" xfId="108" xr:uid="{00000000-0005-0000-0000-000078000000}"/>
    <cellStyle name="STANDARD" xfId="109" xr:uid="{00000000-0005-0000-0000-000079000000}"/>
    <cellStyle name="Text Indent A" xfId="110" xr:uid="{00000000-0005-0000-0000-00007A000000}"/>
    <cellStyle name="Text Indent B" xfId="111" xr:uid="{00000000-0005-0000-0000-00007B000000}"/>
    <cellStyle name="Text Indent C" xfId="112" xr:uid="{00000000-0005-0000-0000-00007C000000}"/>
    <cellStyle name="Total" xfId="113" builtinId="25" customBuiltin="1"/>
    <cellStyle name="URUNKODU" xfId="114" xr:uid="{00000000-0005-0000-0000-00007E000000}"/>
    <cellStyle name="Virgül [0]_DIGGEL" xfId="115" xr:uid="{00000000-0005-0000-0000-00007F000000}"/>
    <cellStyle name="Virgül_DIGGEL" xfId="116" xr:uid="{00000000-0005-0000-0000-000080000000}"/>
    <cellStyle name="Währung [0]_Data_input_2-0" xfId="117" xr:uid="{00000000-0005-0000-0000-000081000000}"/>
    <cellStyle name="Währung_Data_input_2-0" xfId="118" xr:uid="{00000000-0005-0000-0000-000082000000}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E7B7CF"/>
      <rgbColor rgb="00FFFFCC"/>
      <rgbColor rgb="00EAFFBF"/>
      <rgbColor rgb="00F4DAFE"/>
      <rgbColor rgb="00FFABAB"/>
      <rgbColor rgb="00D4C2FC"/>
      <rgbColor rgb="00CCCCFF"/>
      <rgbColor rgb="00000080"/>
      <rgbColor rgb="00FF99C2"/>
      <rgbColor rgb="00FFFF00"/>
      <rgbColor rgb="00CCFF66"/>
      <rgbColor rgb="00E396FE"/>
      <rgbColor rgb="00FFD699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F66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2060"/>
    <pageSetUpPr fitToPage="1"/>
  </sheetPr>
  <dimension ref="A1:O38"/>
  <sheetViews>
    <sheetView showGridLines="0" tabSelected="1" view="pageBreakPreview" zoomScaleNormal="100" zoomScaleSheetLayoutView="100" workbookViewId="0">
      <selection sqref="A1:D1"/>
    </sheetView>
  </sheetViews>
  <sheetFormatPr defaultColWidth="9.1796875" defaultRowHeight="11.5"/>
  <cols>
    <col min="1" max="1" width="50" style="65" customWidth="1"/>
    <col min="2" max="2" width="11" style="65" customWidth="1"/>
    <col min="3" max="3" width="21.453125" style="65" customWidth="1"/>
    <col min="4" max="4" width="20.1796875" style="65" customWidth="1"/>
    <col min="5" max="6" width="13.54296875" style="4" bestFit="1" customWidth="1"/>
    <col min="7" max="7" width="5.453125" style="65" bestFit="1" customWidth="1"/>
    <col min="8" max="8" width="32.453125" style="65" bestFit="1" customWidth="1"/>
    <col min="9" max="9" width="2.7265625" style="65" bestFit="1" customWidth="1"/>
    <col min="10" max="10" width="14" style="65" bestFit="1" customWidth="1"/>
    <col min="11" max="11" width="12.453125" style="65" bestFit="1" customWidth="1"/>
    <col min="12" max="16384" width="9.1796875" style="65"/>
  </cols>
  <sheetData>
    <row r="1" spans="1:15" ht="23.5" customHeight="1">
      <c r="A1" s="182" t="s">
        <v>23</v>
      </c>
      <c r="B1" s="182"/>
      <c r="C1" s="182"/>
      <c r="D1" s="182"/>
    </row>
    <row r="2" spans="1:15" ht="48" customHeight="1">
      <c r="A2" s="38"/>
      <c r="B2" s="66"/>
      <c r="C2" s="175" t="s">
        <v>26</v>
      </c>
      <c r="D2" s="175" t="s">
        <v>27</v>
      </c>
    </row>
    <row r="3" spans="1:15" ht="20.5">
      <c r="A3" s="99" t="s">
        <v>24</v>
      </c>
      <c r="B3" s="67" t="s">
        <v>25</v>
      </c>
      <c r="C3" s="192">
        <v>45838</v>
      </c>
      <c r="D3" s="192">
        <v>45657</v>
      </c>
    </row>
    <row r="4" spans="1:15" ht="26.25" customHeight="1">
      <c r="A4" s="186" t="s">
        <v>1</v>
      </c>
      <c r="B4" s="95"/>
      <c r="C4" s="96"/>
      <c r="D4" s="96"/>
      <c r="G4"/>
      <c r="H4" s="69"/>
      <c r="I4"/>
      <c r="J4"/>
      <c r="K4"/>
      <c r="L4"/>
    </row>
    <row r="5" spans="1:15" ht="21.75" customHeight="1">
      <c r="A5" s="187" t="s">
        <v>2</v>
      </c>
      <c r="B5" s="72"/>
      <c r="C5" s="73">
        <f>SUM(C7:C17)</f>
        <v>212166708</v>
      </c>
      <c r="D5" s="73">
        <f>SUM(D7:D17)</f>
        <v>179640998</v>
      </c>
      <c r="G5"/>
      <c r="H5" s="69"/>
      <c r="I5"/>
      <c r="J5"/>
      <c r="K5"/>
      <c r="L5"/>
    </row>
    <row r="6" spans="1:15" ht="13">
      <c r="A6" s="75"/>
      <c r="B6" s="70"/>
      <c r="C6" s="71"/>
      <c r="D6" s="57"/>
      <c r="G6"/>
      <c r="H6" s="69"/>
      <c r="I6"/>
      <c r="J6" s="77"/>
      <c r="K6" s="77"/>
      <c r="L6"/>
      <c r="O6" s="59"/>
    </row>
    <row r="7" spans="1:15" ht="15" customHeight="1">
      <c r="A7" s="188" t="s">
        <v>3</v>
      </c>
      <c r="B7" s="70"/>
      <c r="C7" s="57">
        <v>56987878</v>
      </c>
      <c r="D7" s="57">
        <v>26053437</v>
      </c>
      <c r="G7"/>
      <c r="H7" s="69"/>
      <c r="I7"/>
      <c r="J7"/>
      <c r="K7"/>
      <c r="L7"/>
      <c r="O7" s="59"/>
    </row>
    <row r="8" spans="1:15" ht="15" customHeight="1">
      <c r="A8" s="188" t="s">
        <v>4</v>
      </c>
      <c r="B8" s="70"/>
      <c r="C8" s="57"/>
      <c r="D8" s="70"/>
      <c r="G8"/>
      <c r="H8" s="79"/>
      <c r="I8" s="79"/>
      <c r="J8" s="80"/>
      <c r="K8" s="80"/>
      <c r="L8"/>
      <c r="O8" s="59"/>
    </row>
    <row r="9" spans="1:15" ht="15" customHeight="1">
      <c r="A9" s="188" t="s">
        <v>5</v>
      </c>
      <c r="B9" s="70">
        <v>22</v>
      </c>
      <c r="C9" s="57">
        <v>58421343</v>
      </c>
      <c r="D9" s="57">
        <v>51778991</v>
      </c>
      <c r="G9"/>
      <c r="H9" s="79"/>
      <c r="I9"/>
      <c r="J9"/>
      <c r="K9"/>
      <c r="L9"/>
      <c r="O9" s="59"/>
    </row>
    <row r="10" spans="1:15" ht="15" customHeight="1">
      <c r="A10" s="188" t="s">
        <v>6</v>
      </c>
      <c r="B10" s="70">
        <v>6</v>
      </c>
      <c r="C10" s="57">
        <v>17615803</v>
      </c>
      <c r="D10" s="57">
        <v>27823613</v>
      </c>
      <c r="G10"/>
      <c r="H10" s="79"/>
      <c r="I10" s="79"/>
      <c r="J10" s="80"/>
      <c r="K10" s="80"/>
      <c r="L10"/>
      <c r="O10" s="59"/>
    </row>
    <row r="11" spans="1:15" ht="15" customHeight="1">
      <c r="A11" s="188" t="s">
        <v>7</v>
      </c>
      <c r="B11" s="70"/>
      <c r="C11" s="57"/>
      <c r="D11" s="70"/>
      <c r="G11"/>
      <c r="H11" s="79"/>
      <c r="I11" s="79"/>
      <c r="J11" s="80"/>
      <c r="K11" s="80"/>
      <c r="L11"/>
      <c r="O11" s="59"/>
    </row>
    <row r="12" spans="1:15" ht="15" customHeight="1">
      <c r="A12" s="188" t="s">
        <v>5</v>
      </c>
      <c r="B12" s="70">
        <v>22</v>
      </c>
      <c r="C12" s="57">
        <v>3905949</v>
      </c>
      <c r="D12" s="57">
        <v>3367983</v>
      </c>
      <c r="G12"/>
      <c r="H12" s="79"/>
      <c r="I12" s="79"/>
      <c r="J12" s="80"/>
      <c r="K12" s="80"/>
      <c r="L12"/>
      <c r="O12" s="59"/>
    </row>
    <row r="13" spans="1:15" ht="15" customHeight="1">
      <c r="A13" s="188" t="s">
        <v>6</v>
      </c>
      <c r="B13" s="70"/>
      <c r="C13" s="57">
        <v>526876</v>
      </c>
      <c r="D13" s="57">
        <v>132375</v>
      </c>
      <c r="G13"/>
      <c r="H13" s="79"/>
      <c r="I13"/>
      <c r="J13"/>
      <c r="K13"/>
      <c r="L13"/>
      <c r="O13" s="59"/>
    </row>
    <row r="14" spans="1:15" ht="15" customHeight="1">
      <c r="A14" s="188" t="s">
        <v>8</v>
      </c>
      <c r="B14" s="70"/>
      <c r="C14" s="57">
        <v>1678583</v>
      </c>
      <c r="D14" s="57">
        <v>180282</v>
      </c>
      <c r="G14"/>
      <c r="H14" s="79"/>
      <c r="I14"/>
      <c r="J14"/>
      <c r="K14"/>
      <c r="L14"/>
      <c r="O14" s="59"/>
    </row>
    <row r="15" spans="1:15" ht="15" customHeight="1">
      <c r="A15" s="188" t="s">
        <v>9</v>
      </c>
      <c r="B15" s="70">
        <v>7</v>
      </c>
      <c r="C15" s="57">
        <v>57074483</v>
      </c>
      <c r="D15" s="57">
        <v>46598376</v>
      </c>
      <c r="G15"/>
      <c r="H15" s="79"/>
      <c r="I15" s="79"/>
      <c r="J15" s="80"/>
      <c r="K15" s="79"/>
      <c r="L15"/>
      <c r="O15" s="59"/>
    </row>
    <row r="16" spans="1:15" ht="15" customHeight="1">
      <c r="A16" s="188" t="s">
        <v>10</v>
      </c>
      <c r="B16" s="70">
        <v>10</v>
      </c>
      <c r="C16" s="57">
        <v>2972883</v>
      </c>
      <c r="D16" s="57">
        <v>5216372</v>
      </c>
      <c r="G16"/>
      <c r="H16" s="79"/>
      <c r="I16" s="79"/>
      <c r="J16" s="80"/>
      <c r="K16" s="80"/>
      <c r="L16"/>
      <c r="O16" s="59"/>
    </row>
    <row r="17" spans="1:15" ht="13">
      <c r="A17" s="188" t="s">
        <v>11</v>
      </c>
      <c r="B17" s="70"/>
      <c r="C17" s="57">
        <v>12982910</v>
      </c>
      <c r="D17" s="57">
        <v>18489569</v>
      </c>
      <c r="G17"/>
      <c r="H17" s="79"/>
      <c r="I17" s="79"/>
      <c r="J17" s="80"/>
      <c r="K17" s="80"/>
      <c r="L17"/>
      <c r="O17" s="59"/>
    </row>
    <row r="18" spans="1:15" ht="13">
      <c r="A18" s="89"/>
      <c r="B18" s="97"/>
      <c r="C18" s="31"/>
      <c r="D18" s="25"/>
      <c r="G18"/>
      <c r="H18" s="79"/>
      <c r="I18"/>
      <c r="J18"/>
      <c r="K18"/>
      <c r="L18"/>
      <c r="O18" s="59"/>
    </row>
    <row r="19" spans="1:15" ht="21.75" customHeight="1">
      <c r="A19" s="189" t="s">
        <v>12</v>
      </c>
      <c r="B19" s="72"/>
      <c r="C19" s="73">
        <f>SUM(C21:C34)</f>
        <v>205011320</v>
      </c>
      <c r="D19" s="73">
        <f>SUM(D21:D34)</f>
        <v>201614823</v>
      </c>
      <c r="G19"/>
      <c r="H19" s="69"/>
      <c r="I19"/>
      <c r="J19" s="77"/>
      <c r="K19" s="77"/>
      <c r="L19"/>
      <c r="O19" s="59"/>
    </row>
    <row r="20" spans="1:15" ht="15" customHeight="1">
      <c r="A20" s="75"/>
      <c r="B20" s="70"/>
      <c r="C20" s="19"/>
      <c r="D20" s="13"/>
      <c r="G20"/>
      <c r="H20" s="79"/>
      <c r="I20"/>
      <c r="J20"/>
      <c r="K20"/>
      <c r="L20"/>
      <c r="O20" s="59"/>
    </row>
    <row r="21" spans="1:15" ht="15" customHeight="1">
      <c r="A21" s="190" t="s">
        <v>13</v>
      </c>
      <c r="B21" s="65">
        <v>4</v>
      </c>
      <c r="C21" s="57">
        <v>519190</v>
      </c>
      <c r="D21" s="57">
        <v>652036</v>
      </c>
      <c r="G21"/>
      <c r="H21" s="79"/>
      <c r="I21" s="79"/>
      <c r="J21" s="80"/>
      <c r="K21" s="80"/>
      <c r="L21"/>
      <c r="O21" s="59"/>
    </row>
    <row r="22" spans="1:15" ht="15" customHeight="1">
      <c r="A22" s="190" t="s">
        <v>4</v>
      </c>
      <c r="C22" s="57"/>
      <c r="D22" s="57"/>
      <c r="G22"/>
      <c r="H22" s="79"/>
      <c r="I22"/>
      <c r="J22"/>
      <c r="K22"/>
      <c r="L22"/>
      <c r="O22" s="59"/>
    </row>
    <row r="23" spans="1:15" ht="15" customHeight="1">
      <c r="A23" s="190" t="s">
        <v>6</v>
      </c>
      <c r="B23" s="65">
        <v>6</v>
      </c>
      <c r="C23" s="57">
        <v>836</v>
      </c>
      <c r="D23" s="57">
        <v>872</v>
      </c>
      <c r="G23"/>
      <c r="H23" s="79"/>
      <c r="I23" s="79"/>
      <c r="J23" s="80"/>
      <c r="K23" s="80"/>
      <c r="L23"/>
      <c r="O23" s="59"/>
    </row>
    <row r="24" spans="1:15" ht="15" customHeight="1">
      <c r="A24" s="190" t="s">
        <v>7</v>
      </c>
      <c r="C24" s="57"/>
      <c r="D24" s="57"/>
      <c r="G24"/>
      <c r="H24" s="79"/>
      <c r="I24" s="79"/>
      <c r="J24" s="80"/>
      <c r="K24" s="80"/>
      <c r="L24"/>
      <c r="O24" s="59"/>
    </row>
    <row r="25" spans="1:15" ht="15" customHeight="1">
      <c r="A25" s="190" t="s">
        <v>5</v>
      </c>
      <c r="B25" s="65">
        <v>22</v>
      </c>
      <c r="C25" s="57">
        <v>21646043</v>
      </c>
      <c r="D25" s="57">
        <v>19999143</v>
      </c>
      <c r="G25"/>
      <c r="H25" s="79"/>
      <c r="I25" s="79"/>
      <c r="J25" s="80"/>
      <c r="K25" s="80"/>
      <c r="L25"/>
      <c r="O25" s="59"/>
    </row>
    <row r="26" spans="1:15" ht="15" customHeight="1">
      <c r="A26" s="190" t="s">
        <v>14</v>
      </c>
      <c r="B26" s="65">
        <v>8</v>
      </c>
      <c r="C26" s="57">
        <v>118761026</v>
      </c>
      <c r="D26" s="57">
        <v>113502790</v>
      </c>
      <c r="G26"/>
      <c r="H26" s="79"/>
      <c r="I26" s="79"/>
      <c r="J26" s="80"/>
      <c r="K26" s="80"/>
      <c r="L26"/>
      <c r="O26" s="59"/>
    </row>
    <row r="27" spans="1:15" ht="15" customHeight="1">
      <c r="A27" s="190" t="s">
        <v>15</v>
      </c>
      <c r="C27" s="57"/>
      <c r="D27" s="57"/>
      <c r="G27"/>
      <c r="H27" s="79"/>
      <c r="I27" s="79"/>
      <c r="J27" s="80"/>
      <c r="K27" s="80"/>
      <c r="L27"/>
      <c r="O27" s="59"/>
    </row>
    <row r="28" spans="1:15" ht="15" customHeight="1">
      <c r="A28" s="190" t="s">
        <v>16</v>
      </c>
      <c r="B28" s="65">
        <v>9</v>
      </c>
      <c r="C28" s="57">
        <v>26109689</v>
      </c>
      <c r="D28" s="57">
        <v>24402359</v>
      </c>
      <c r="G28"/>
      <c r="H28" s="79"/>
      <c r="I28" s="79"/>
      <c r="J28" s="80"/>
      <c r="K28" s="80"/>
      <c r="L28"/>
      <c r="O28" s="59"/>
    </row>
    <row r="29" spans="1:15" ht="15" customHeight="1">
      <c r="A29" s="190" t="s">
        <v>17</v>
      </c>
      <c r="C29" s="57">
        <v>1147019</v>
      </c>
      <c r="D29" s="57">
        <v>1077458</v>
      </c>
      <c r="G29"/>
      <c r="H29" s="79"/>
      <c r="I29" s="79"/>
      <c r="J29" s="80"/>
      <c r="K29" s="80"/>
      <c r="L29"/>
      <c r="O29" s="59"/>
    </row>
    <row r="30" spans="1:15" ht="15" customHeight="1">
      <c r="A30" s="190" t="s">
        <v>18</v>
      </c>
      <c r="B30" s="70"/>
      <c r="C30" s="57">
        <v>2111277</v>
      </c>
      <c r="D30" s="57">
        <v>2419967</v>
      </c>
      <c r="G30"/>
      <c r="H30" s="79"/>
      <c r="I30"/>
      <c r="J30"/>
      <c r="K30"/>
      <c r="L30"/>
      <c r="O30" s="59"/>
    </row>
    <row r="31" spans="1:15" ht="15" customHeight="1">
      <c r="A31" s="190" t="s">
        <v>10</v>
      </c>
      <c r="B31" s="65">
        <v>10</v>
      </c>
      <c r="C31" s="57">
        <v>10279699</v>
      </c>
      <c r="D31" s="57">
        <v>13491601</v>
      </c>
      <c r="G31"/>
      <c r="H31" s="79"/>
      <c r="I31" s="79"/>
      <c r="J31" s="80"/>
      <c r="K31" s="80"/>
      <c r="L31"/>
      <c r="O31" s="59"/>
    </row>
    <row r="32" spans="1:15" ht="15" customHeight="1">
      <c r="A32" s="190" t="s">
        <v>19</v>
      </c>
      <c r="B32" s="65">
        <v>20</v>
      </c>
      <c r="C32" s="57">
        <v>23802516</v>
      </c>
      <c r="D32" s="57">
        <v>25189039</v>
      </c>
      <c r="G32"/>
      <c r="H32" s="79"/>
      <c r="I32" s="79"/>
      <c r="J32" s="80"/>
      <c r="K32" s="80"/>
      <c r="L32" s="80"/>
      <c r="O32" s="59"/>
    </row>
    <row r="33" spans="1:15" ht="15" customHeight="1">
      <c r="A33" s="190" t="s">
        <v>20</v>
      </c>
      <c r="C33" s="57">
        <v>475940</v>
      </c>
      <c r="D33" s="57">
        <v>461456</v>
      </c>
      <c r="G33"/>
      <c r="H33" s="79"/>
      <c r="I33" s="79"/>
      <c r="J33" s="80"/>
      <c r="K33" s="80"/>
      <c r="L33" s="80"/>
      <c r="O33" s="59"/>
    </row>
    <row r="34" spans="1:15" ht="15" customHeight="1">
      <c r="A34" s="190" t="s">
        <v>21</v>
      </c>
      <c r="B34" s="83" t="s">
        <v>0</v>
      </c>
      <c r="C34" s="57">
        <v>158085</v>
      </c>
      <c r="D34" s="57">
        <v>418102</v>
      </c>
      <c r="G34"/>
      <c r="H34" s="79"/>
      <c r="I34" s="79"/>
      <c r="J34" s="80"/>
      <c r="K34" s="80"/>
      <c r="L34" s="80"/>
      <c r="O34" s="59"/>
    </row>
    <row r="35" spans="1:15" ht="13">
      <c r="A35" s="89"/>
      <c r="B35" s="61"/>
      <c r="C35" s="86"/>
      <c r="D35" s="87"/>
      <c r="G35"/>
      <c r="H35" s="79"/>
      <c r="I35"/>
      <c r="J35"/>
      <c r="K35"/>
      <c r="L35"/>
      <c r="O35" s="59"/>
    </row>
    <row r="36" spans="1:15" ht="22.5" customHeight="1" thickBot="1">
      <c r="A36" s="191" t="s">
        <v>22</v>
      </c>
      <c r="B36" s="63"/>
      <c r="C36" s="91">
        <f>+C5+C19</f>
        <v>417178028</v>
      </c>
      <c r="D36" s="91">
        <f>+D5+D19</f>
        <v>381255821</v>
      </c>
      <c r="G36"/>
      <c r="H36" s="93"/>
      <c r="I36"/>
      <c r="J36" s="94"/>
      <c r="K36" s="94"/>
      <c r="L36"/>
      <c r="O36" s="59"/>
    </row>
    <row r="37" spans="1:15" ht="12" thickTop="1">
      <c r="C37" s="59"/>
    </row>
    <row r="38" spans="1:15">
      <c r="C38" s="59"/>
    </row>
  </sheetData>
  <mergeCells count="1">
    <mergeCell ref="A1:D1"/>
  </mergeCells>
  <pageMargins left="0.7" right="0.7" top="0.75" bottom="0.75" header="0.3" footer="0.3"/>
  <pageSetup paperSize="9" scale="88" fitToHeight="0" orientation="portrait" r:id="rId1"/>
  <headerFooter>
    <oddFooter>&amp;R&amp;1#&amp;"Calibri"&amp;10&amp;K008000Herkese Açık-Public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002060"/>
    <pageSetUpPr fitToPage="1"/>
  </sheetPr>
  <dimension ref="A1:N63"/>
  <sheetViews>
    <sheetView showGridLines="0" view="pageBreakPreview" zoomScaleNormal="90" zoomScaleSheetLayoutView="100" workbookViewId="0">
      <selection sqref="A1:D1"/>
    </sheetView>
  </sheetViews>
  <sheetFormatPr defaultRowHeight="11.5"/>
  <cols>
    <col min="1" max="1" width="50" style="64" customWidth="1"/>
    <col min="2" max="2" width="11" style="92" customWidth="1"/>
    <col min="3" max="3" width="21" style="92" customWidth="1"/>
    <col min="4" max="4" width="20.453125" style="92" customWidth="1"/>
    <col min="5" max="6" width="13.54296875" style="4" bestFit="1" customWidth="1"/>
    <col min="7" max="7" width="13" style="64" customWidth="1"/>
    <col min="8" max="8" width="9.1796875" style="64"/>
    <col min="9" max="9" width="42.26953125" style="64" bestFit="1" customWidth="1"/>
    <col min="10" max="10" width="7.81640625" style="64" bestFit="1" customWidth="1"/>
    <col min="11" max="12" width="10.26953125" style="64" bestFit="1" customWidth="1"/>
    <col min="13" max="14" width="10.7265625" style="64" bestFit="1" customWidth="1"/>
    <col min="15" max="241" width="9.1796875" style="64"/>
    <col min="242" max="242" width="35.81640625" style="64" bestFit="1" customWidth="1"/>
    <col min="243" max="243" width="11" style="64" customWidth="1"/>
    <col min="244" max="245" width="15" style="64" customWidth="1"/>
    <col min="246" max="497" width="9.1796875" style="64"/>
    <col min="498" max="498" width="35.81640625" style="64" bestFit="1" customWidth="1"/>
    <col min="499" max="499" width="11" style="64" customWidth="1"/>
    <col min="500" max="501" width="15" style="64" customWidth="1"/>
    <col min="502" max="753" width="9.1796875" style="64"/>
    <col min="754" max="754" width="35.81640625" style="64" bestFit="1" customWidth="1"/>
    <col min="755" max="755" width="11" style="64" customWidth="1"/>
    <col min="756" max="757" width="15" style="64" customWidth="1"/>
    <col min="758" max="1009" width="9.1796875" style="64"/>
    <col min="1010" max="1010" width="35.81640625" style="64" bestFit="1" customWidth="1"/>
    <col min="1011" max="1011" width="11" style="64" customWidth="1"/>
    <col min="1012" max="1013" width="15" style="64" customWidth="1"/>
    <col min="1014" max="1265" width="9.1796875" style="64"/>
    <col min="1266" max="1266" width="35.81640625" style="64" bestFit="1" customWidth="1"/>
    <col min="1267" max="1267" width="11" style="64" customWidth="1"/>
    <col min="1268" max="1269" width="15" style="64" customWidth="1"/>
    <col min="1270" max="1521" width="9.1796875" style="64"/>
    <col min="1522" max="1522" width="35.81640625" style="64" bestFit="1" customWidth="1"/>
    <col min="1523" max="1523" width="11" style="64" customWidth="1"/>
    <col min="1524" max="1525" width="15" style="64" customWidth="1"/>
    <col min="1526" max="1777" width="9.1796875" style="64"/>
    <col min="1778" max="1778" width="35.81640625" style="64" bestFit="1" customWidth="1"/>
    <col min="1779" max="1779" width="11" style="64" customWidth="1"/>
    <col min="1780" max="1781" width="15" style="64" customWidth="1"/>
    <col min="1782" max="2033" width="9.1796875" style="64"/>
    <col min="2034" max="2034" width="35.81640625" style="64" bestFit="1" customWidth="1"/>
    <col min="2035" max="2035" width="11" style="64" customWidth="1"/>
    <col min="2036" max="2037" width="15" style="64" customWidth="1"/>
    <col min="2038" max="2289" width="9.1796875" style="64"/>
    <col min="2290" max="2290" width="35.81640625" style="64" bestFit="1" customWidth="1"/>
    <col min="2291" max="2291" width="11" style="64" customWidth="1"/>
    <col min="2292" max="2293" width="15" style="64" customWidth="1"/>
    <col min="2294" max="2545" width="9.1796875" style="64"/>
    <col min="2546" max="2546" width="35.81640625" style="64" bestFit="1" customWidth="1"/>
    <col min="2547" max="2547" width="11" style="64" customWidth="1"/>
    <col min="2548" max="2549" width="15" style="64" customWidth="1"/>
    <col min="2550" max="2801" width="9.1796875" style="64"/>
    <col min="2802" max="2802" width="35.81640625" style="64" bestFit="1" customWidth="1"/>
    <col min="2803" max="2803" width="11" style="64" customWidth="1"/>
    <col min="2804" max="2805" width="15" style="64" customWidth="1"/>
    <col min="2806" max="3057" width="9.1796875" style="64"/>
    <col min="3058" max="3058" width="35.81640625" style="64" bestFit="1" customWidth="1"/>
    <col min="3059" max="3059" width="11" style="64" customWidth="1"/>
    <col min="3060" max="3061" width="15" style="64" customWidth="1"/>
    <col min="3062" max="3313" width="9.1796875" style="64"/>
    <col min="3314" max="3314" width="35.81640625" style="64" bestFit="1" customWidth="1"/>
    <col min="3315" max="3315" width="11" style="64" customWidth="1"/>
    <col min="3316" max="3317" width="15" style="64" customWidth="1"/>
    <col min="3318" max="3569" width="9.1796875" style="64"/>
    <col min="3570" max="3570" width="35.81640625" style="64" bestFit="1" customWidth="1"/>
    <col min="3571" max="3571" width="11" style="64" customWidth="1"/>
    <col min="3572" max="3573" width="15" style="64" customWidth="1"/>
    <col min="3574" max="3825" width="9.1796875" style="64"/>
    <col min="3826" max="3826" width="35.81640625" style="64" bestFit="1" customWidth="1"/>
    <col min="3827" max="3827" width="11" style="64" customWidth="1"/>
    <col min="3828" max="3829" width="15" style="64" customWidth="1"/>
    <col min="3830" max="4081" width="9.1796875" style="64"/>
    <col min="4082" max="4082" width="35.81640625" style="64" bestFit="1" customWidth="1"/>
    <col min="4083" max="4083" width="11" style="64" customWidth="1"/>
    <col min="4084" max="4085" width="15" style="64" customWidth="1"/>
    <col min="4086" max="4337" width="9.1796875" style="64"/>
    <col min="4338" max="4338" width="35.81640625" style="64" bestFit="1" customWidth="1"/>
    <col min="4339" max="4339" width="11" style="64" customWidth="1"/>
    <col min="4340" max="4341" width="15" style="64" customWidth="1"/>
    <col min="4342" max="4593" width="9.1796875" style="64"/>
    <col min="4594" max="4594" width="35.81640625" style="64" bestFit="1" customWidth="1"/>
    <col min="4595" max="4595" width="11" style="64" customWidth="1"/>
    <col min="4596" max="4597" width="15" style="64" customWidth="1"/>
    <col min="4598" max="4849" width="9.1796875" style="64"/>
    <col min="4850" max="4850" width="35.81640625" style="64" bestFit="1" customWidth="1"/>
    <col min="4851" max="4851" width="11" style="64" customWidth="1"/>
    <col min="4852" max="4853" width="15" style="64" customWidth="1"/>
    <col min="4854" max="5105" width="9.1796875" style="64"/>
    <col min="5106" max="5106" width="35.81640625" style="64" bestFit="1" customWidth="1"/>
    <col min="5107" max="5107" width="11" style="64" customWidth="1"/>
    <col min="5108" max="5109" width="15" style="64" customWidth="1"/>
    <col min="5110" max="5361" width="9.1796875" style="64"/>
    <col min="5362" max="5362" width="35.81640625" style="64" bestFit="1" customWidth="1"/>
    <col min="5363" max="5363" width="11" style="64" customWidth="1"/>
    <col min="5364" max="5365" width="15" style="64" customWidth="1"/>
    <col min="5366" max="5617" width="9.1796875" style="64"/>
    <col min="5618" max="5618" width="35.81640625" style="64" bestFit="1" customWidth="1"/>
    <col min="5619" max="5619" width="11" style="64" customWidth="1"/>
    <col min="5620" max="5621" width="15" style="64" customWidth="1"/>
    <col min="5622" max="5873" width="9.1796875" style="64"/>
    <col min="5874" max="5874" width="35.81640625" style="64" bestFit="1" customWidth="1"/>
    <col min="5875" max="5875" width="11" style="64" customWidth="1"/>
    <col min="5876" max="5877" width="15" style="64" customWidth="1"/>
    <col min="5878" max="6129" width="9.1796875" style="64"/>
    <col min="6130" max="6130" width="35.81640625" style="64" bestFit="1" customWidth="1"/>
    <col min="6131" max="6131" width="11" style="64" customWidth="1"/>
    <col min="6132" max="6133" width="15" style="64" customWidth="1"/>
    <col min="6134" max="6385" width="9.1796875" style="64"/>
    <col min="6386" max="6386" width="35.81640625" style="64" bestFit="1" customWidth="1"/>
    <col min="6387" max="6387" width="11" style="64" customWidth="1"/>
    <col min="6388" max="6389" width="15" style="64" customWidth="1"/>
    <col min="6390" max="6641" width="9.1796875" style="64"/>
    <col min="6642" max="6642" width="35.81640625" style="64" bestFit="1" customWidth="1"/>
    <col min="6643" max="6643" width="11" style="64" customWidth="1"/>
    <col min="6644" max="6645" width="15" style="64" customWidth="1"/>
    <col min="6646" max="6897" width="9.1796875" style="64"/>
    <col min="6898" max="6898" width="35.81640625" style="64" bestFit="1" customWidth="1"/>
    <col min="6899" max="6899" width="11" style="64" customWidth="1"/>
    <col min="6900" max="6901" width="15" style="64" customWidth="1"/>
    <col min="6902" max="7153" width="9.1796875" style="64"/>
    <col min="7154" max="7154" width="35.81640625" style="64" bestFit="1" customWidth="1"/>
    <col min="7155" max="7155" width="11" style="64" customWidth="1"/>
    <col min="7156" max="7157" width="15" style="64" customWidth="1"/>
    <col min="7158" max="7409" width="9.1796875" style="64"/>
    <col min="7410" max="7410" width="35.81640625" style="64" bestFit="1" customWidth="1"/>
    <col min="7411" max="7411" width="11" style="64" customWidth="1"/>
    <col min="7412" max="7413" width="15" style="64" customWidth="1"/>
    <col min="7414" max="7665" width="9.1796875" style="64"/>
    <col min="7666" max="7666" width="35.81640625" style="64" bestFit="1" customWidth="1"/>
    <col min="7667" max="7667" width="11" style="64" customWidth="1"/>
    <col min="7668" max="7669" width="15" style="64" customWidth="1"/>
    <col min="7670" max="7921" width="9.1796875" style="64"/>
    <col min="7922" max="7922" width="35.81640625" style="64" bestFit="1" customWidth="1"/>
    <col min="7923" max="7923" width="11" style="64" customWidth="1"/>
    <col min="7924" max="7925" width="15" style="64" customWidth="1"/>
    <col min="7926" max="8177" width="9.1796875" style="64"/>
    <col min="8178" max="8178" width="35.81640625" style="64" bestFit="1" customWidth="1"/>
    <col min="8179" max="8179" width="11" style="64" customWidth="1"/>
    <col min="8180" max="8181" width="15" style="64" customWidth="1"/>
    <col min="8182" max="8433" width="9.1796875" style="64"/>
    <col min="8434" max="8434" width="35.81640625" style="64" bestFit="1" customWidth="1"/>
    <col min="8435" max="8435" width="11" style="64" customWidth="1"/>
    <col min="8436" max="8437" width="15" style="64" customWidth="1"/>
    <col min="8438" max="8689" width="9.1796875" style="64"/>
    <col min="8690" max="8690" width="35.81640625" style="64" bestFit="1" customWidth="1"/>
    <col min="8691" max="8691" width="11" style="64" customWidth="1"/>
    <col min="8692" max="8693" width="15" style="64" customWidth="1"/>
    <col min="8694" max="8945" width="9.1796875" style="64"/>
    <col min="8946" max="8946" width="35.81640625" style="64" bestFit="1" customWidth="1"/>
    <col min="8947" max="8947" width="11" style="64" customWidth="1"/>
    <col min="8948" max="8949" width="15" style="64" customWidth="1"/>
    <col min="8950" max="9201" width="9.1796875" style="64"/>
    <col min="9202" max="9202" width="35.81640625" style="64" bestFit="1" customWidth="1"/>
    <col min="9203" max="9203" width="11" style="64" customWidth="1"/>
    <col min="9204" max="9205" width="15" style="64" customWidth="1"/>
    <col min="9206" max="9457" width="9.1796875" style="64"/>
    <col min="9458" max="9458" width="35.81640625" style="64" bestFit="1" customWidth="1"/>
    <col min="9459" max="9459" width="11" style="64" customWidth="1"/>
    <col min="9460" max="9461" width="15" style="64" customWidth="1"/>
    <col min="9462" max="9713" width="9.1796875" style="64"/>
    <col min="9714" max="9714" width="35.81640625" style="64" bestFit="1" customWidth="1"/>
    <col min="9715" max="9715" width="11" style="64" customWidth="1"/>
    <col min="9716" max="9717" width="15" style="64" customWidth="1"/>
    <col min="9718" max="9969" width="9.1796875" style="64"/>
    <col min="9970" max="9970" width="35.81640625" style="64" bestFit="1" customWidth="1"/>
    <col min="9971" max="9971" width="11" style="64" customWidth="1"/>
    <col min="9972" max="9973" width="15" style="64" customWidth="1"/>
    <col min="9974" max="10225" width="9.1796875" style="64"/>
    <col min="10226" max="10226" width="35.81640625" style="64" bestFit="1" customWidth="1"/>
    <col min="10227" max="10227" width="11" style="64" customWidth="1"/>
    <col min="10228" max="10229" width="15" style="64" customWidth="1"/>
    <col min="10230" max="10481" width="9.1796875" style="64"/>
    <col min="10482" max="10482" width="35.81640625" style="64" bestFit="1" customWidth="1"/>
    <col min="10483" max="10483" width="11" style="64" customWidth="1"/>
    <col min="10484" max="10485" width="15" style="64" customWidth="1"/>
    <col min="10486" max="10737" width="9.1796875" style="64"/>
    <col min="10738" max="10738" width="35.81640625" style="64" bestFit="1" customWidth="1"/>
    <col min="10739" max="10739" width="11" style="64" customWidth="1"/>
    <col min="10740" max="10741" width="15" style="64" customWidth="1"/>
    <col min="10742" max="10993" width="9.1796875" style="64"/>
    <col min="10994" max="10994" width="35.81640625" style="64" bestFit="1" customWidth="1"/>
    <col min="10995" max="10995" width="11" style="64" customWidth="1"/>
    <col min="10996" max="10997" width="15" style="64" customWidth="1"/>
    <col min="10998" max="11249" width="9.1796875" style="64"/>
    <col min="11250" max="11250" width="35.81640625" style="64" bestFit="1" customWidth="1"/>
    <col min="11251" max="11251" width="11" style="64" customWidth="1"/>
    <col min="11252" max="11253" width="15" style="64" customWidth="1"/>
    <col min="11254" max="11505" width="9.1796875" style="64"/>
    <col min="11506" max="11506" width="35.81640625" style="64" bestFit="1" customWidth="1"/>
    <col min="11507" max="11507" width="11" style="64" customWidth="1"/>
    <col min="11508" max="11509" width="15" style="64" customWidth="1"/>
    <col min="11510" max="11761" width="9.1796875" style="64"/>
    <col min="11762" max="11762" width="35.81640625" style="64" bestFit="1" customWidth="1"/>
    <col min="11763" max="11763" width="11" style="64" customWidth="1"/>
    <col min="11764" max="11765" width="15" style="64" customWidth="1"/>
    <col min="11766" max="12017" width="9.1796875" style="64"/>
    <col min="12018" max="12018" width="35.81640625" style="64" bestFit="1" customWidth="1"/>
    <col min="12019" max="12019" width="11" style="64" customWidth="1"/>
    <col min="12020" max="12021" width="15" style="64" customWidth="1"/>
    <col min="12022" max="12273" width="9.1796875" style="64"/>
    <col min="12274" max="12274" width="35.81640625" style="64" bestFit="1" customWidth="1"/>
    <col min="12275" max="12275" width="11" style="64" customWidth="1"/>
    <col min="12276" max="12277" width="15" style="64" customWidth="1"/>
    <col min="12278" max="12529" width="9.1796875" style="64"/>
    <col min="12530" max="12530" width="35.81640625" style="64" bestFit="1" customWidth="1"/>
    <col min="12531" max="12531" width="11" style="64" customWidth="1"/>
    <col min="12532" max="12533" width="15" style="64" customWidth="1"/>
    <col min="12534" max="12785" width="9.1796875" style="64"/>
    <col min="12786" max="12786" width="35.81640625" style="64" bestFit="1" customWidth="1"/>
    <col min="12787" max="12787" width="11" style="64" customWidth="1"/>
    <col min="12788" max="12789" width="15" style="64" customWidth="1"/>
    <col min="12790" max="13041" width="9.1796875" style="64"/>
    <col min="13042" max="13042" width="35.81640625" style="64" bestFit="1" customWidth="1"/>
    <col min="13043" max="13043" width="11" style="64" customWidth="1"/>
    <col min="13044" max="13045" width="15" style="64" customWidth="1"/>
    <col min="13046" max="13297" width="9.1796875" style="64"/>
    <col min="13298" max="13298" width="35.81640625" style="64" bestFit="1" customWidth="1"/>
    <col min="13299" max="13299" width="11" style="64" customWidth="1"/>
    <col min="13300" max="13301" width="15" style="64" customWidth="1"/>
    <col min="13302" max="13553" width="9.1796875" style="64"/>
    <col min="13554" max="13554" width="35.81640625" style="64" bestFit="1" customWidth="1"/>
    <col min="13555" max="13555" width="11" style="64" customWidth="1"/>
    <col min="13556" max="13557" width="15" style="64" customWidth="1"/>
    <col min="13558" max="13809" width="9.1796875" style="64"/>
    <col min="13810" max="13810" width="35.81640625" style="64" bestFit="1" customWidth="1"/>
    <col min="13811" max="13811" width="11" style="64" customWidth="1"/>
    <col min="13812" max="13813" width="15" style="64" customWidth="1"/>
    <col min="13814" max="14065" width="9.1796875" style="64"/>
    <col min="14066" max="14066" width="35.81640625" style="64" bestFit="1" customWidth="1"/>
    <col min="14067" max="14067" width="11" style="64" customWidth="1"/>
    <col min="14068" max="14069" width="15" style="64" customWidth="1"/>
    <col min="14070" max="14321" width="9.1796875" style="64"/>
    <col min="14322" max="14322" width="35.81640625" style="64" bestFit="1" customWidth="1"/>
    <col min="14323" max="14323" width="11" style="64" customWidth="1"/>
    <col min="14324" max="14325" width="15" style="64" customWidth="1"/>
    <col min="14326" max="14577" width="9.1796875" style="64"/>
    <col min="14578" max="14578" width="35.81640625" style="64" bestFit="1" customWidth="1"/>
    <col min="14579" max="14579" width="11" style="64" customWidth="1"/>
    <col min="14580" max="14581" width="15" style="64" customWidth="1"/>
    <col min="14582" max="14833" width="9.1796875" style="64"/>
    <col min="14834" max="14834" width="35.81640625" style="64" bestFit="1" customWidth="1"/>
    <col min="14835" max="14835" width="11" style="64" customWidth="1"/>
    <col min="14836" max="14837" width="15" style="64" customWidth="1"/>
    <col min="14838" max="15089" width="9.1796875" style="64"/>
    <col min="15090" max="15090" width="35.81640625" style="64" bestFit="1" customWidth="1"/>
    <col min="15091" max="15091" width="11" style="64" customWidth="1"/>
    <col min="15092" max="15093" width="15" style="64" customWidth="1"/>
    <col min="15094" max="15345" width="9.1796875" style="64"/>
    <col min="15346" max="15346" width="35.81640625" style="64" bestFit="1" customWidth="1"/>
    <col min="15347" max="15347" width="11" style="64" customWidth="1"/>
    <col min="15348" max="15349" width="15" style="64" customWidth="1"/>
    <col min="15350" max="15601" width="9.1796875" style="64"/>
    <col min="15602" max="15602" width="35.81640625" style="64" bestFit="1" customWidth="1"/>
    <col min="15603" max="15603" width="11" style="64" customWidth="1"/>
    <col min="15604" max="15605" width="15" style="64" customWidth="1"/>
    <col min="15606" max="15857" width="9.1796875" style="64"/>
    <col min="15858" max="15858" width="35.81640625" style="64" bestFit="1" customWidth="1"/>
    <col min="15859" max="15859" width="11" style="64" customWidth="1"/>
    <col min="15860" max="15861" width="15" style="64" customWidth="1"/>
    <col min="15862" max="16113" width="9.1796875" style="64"/>
    <col min="16114" max="16114" width="35.81640625" style="64" bestFit="1" customWidth="1"/>
    <col min="16115" max="16115" width="11" style="64" customWidth="1"/>
    <col min="16116" max="16117" width="15" style="64" customWidth="1"/>
    <col min="16118" max="16384" width="9.1796875" style="64"/>
  </cols>
  <sheetData>
    <row r="1" spans="1:14" s="65" customFormat="1" ht="23.5" customHeight="1">
      <c r="A1" s="182" t="s">
        <v>23</v>
      </c>
      <c r="B1" s="182"/>
      <c r="C1" s="182"/>
      <c r="D1" s="182"/>
      <c r="E1" s="4"/>
      <c r="F1" s="4"/>
    </row>
    <row r="2" spans="1:14" s="65" customFormat="1" ht="48" customHeight="1">
      <c r="A2" s="38"/>
      <c r="B2" s="66"/>
      <c r="C2" s="175" t="s">
        <v>26</v>
      </c>
      <c r="D2" s="175" t="s">
        <v>27</v>
      </c>
      <c r="E2" s="4"/>
      <c r="F2" s="4"/>
    </row>
    <row r="3" spans="1:14" s="65" customFormat="1" ht="20.5">
      <c r="A3" s="99" t="s">
        <v>24</v>
      </c>
      <c r="B3" s="67" t="s">
        <v>25</v>
      </c>
      <c r="C3" s="192">
        <v>45838</v>
      </c>
      <c r="D3" s="192">
        <v>45657</v>
      </c>
      <c r="E3" s="4"/>
      <c r="F3" s="4"/>
    </row>
    <row r="4" spans="1:14" ht="24.75" customHeight="1">
      <c r="A4" s="193" t="s">
        <v>28</v>
      </c>
      <c r="B4" s="70"/>
      <c r="C4" s="71"/>
      <c r="D4" s="70"/>
      <c r="I4" s="60"/>
      <c r="J4"/>
      <c r="K4"/>
      <c r="L4"/>
    </row>
    <row r="5" spans="1:14" ht="24.75" customHeight="1">
      <c r="A5" s="194" t="s">
        <v>29</v>
      </c>
      <c r="B5" s="72"/>
      <c r="C5" s="73">
        <f>SUM(C7:C24)</f>
        <v>167114051</v>
      </c>
      <c r="D5" s="73">
        <f>SUM(D8:D24)</f>
        <v>143977047</v>
      </c>
      <c r="I5" s="69"/>
      <c r="J5"/>
      <c r="K5"/>
      <c r="L5"/>
      <c r="M5" s="74"/>
      <c r="N5" s="74"/>
    </row>
    <row r="6" spans="1:14" ht="12.5">
      <c r="A6" s="195"/>
      <c r="B6" s="70"/>
      <c r="C6" s="76"/>
      <c r="D6" s="57"/>
      <c r="F6" s="62"/>
      <c r="I6" s="60"/>
      <c r="J6"/>
      <c r="K6"/>
      <c r="L6"/>
      <c r="M6" s="74"/>
      <c r="N6" s="74"/>
    </row>
    <row r="7" spans="1:14" ht="13">
      <c r="A7" s="196" t="s">
        <v>30</v>
      </c>
      <c r="B7" s="70"/>
      <c r="C7" s="76"/>
      <c r="D7" s="57"/>
      <c r="F7" s="62"/>
      <c r="I7" s="69"/>
      <c r="J7"/>
      <c r="K7" s="77"/>
      <c r="L7" s="77"/>
      <c r="M7" s="74"/>
      <c r="N7" s="74"/>
    </row>
    <row r="8" spans="1:14" ht="12.5">
      <c r="A8" s="197" t="s">
        <v>31</v>
      </c>
      <c r="B8" s="70">
        <v>5</v>
      </c>
      <c r="C8" s="57">
        <v>19830171</v>
      </c>
      <c r="D8" s="57">
        <v>19252387</v>
      </c>
      <c r="F8" s="62"/>
      <c r="I8" s="78"/>
      <c r="J8"/>
      <c r="K8"/>
      <c r="L8"/>
      <c r="M8" s="74"/>
      <c r="N8" s="74"/>
    </row>
    <row r="9" spans="1:14" ht="13">
      <c r="A9" s="198" t="s">
        <v>32</v>
      </c>
      <c r="B9" s="70"/>
      <c r="C9" s="70"/>
      <c r="D9" s="70"/>
      <c r="F9" s="62"/>
      <c r="I9" s="79"/>
      <c r="J9"/>
      <c r="K9"/>
      <c r="L9"/>
      <c r="M9" s="74"/>
      <c r="N9" s="74"/>
    </row>
    <row r="10" spans="1:14" ht="13">
      <c r="A10" s="197" t="s">
        <v>31</v>
      </c>
      <c r="B10" s="70">
        <v>5</v>
      </c>
      <c r="C10" s="57">
        <v>29899099</v>
      </c>
      <c r="D10" s="57">
        <v>22980379</v>
      </c>
      <c r="F10" s="62"/>
      <c r="I10" s="79"/>
      <c r="J10" s="79"/>
      <c r="K10" s="80"/>
      <c r="L10" s="80"/>
      <c r="M10" s="74"/>
      <c r="N10" s="74"/>
    </row>
    <row r="11" spans="1:14" ht="13">
      <c r="A11" s="197" t="s">
        <v>33</v>
      </c>
      <c r="B11" s="70">
        <v>5</v>
      </c>
      <c r="C11" s="57">
        <v>1359881</v>
      </c>
      <c r="D11" s="57">
        <v>1406897</v>
      </c>
      <c r="F11" s="62"/>
      <c r="I11" s="79"/>
      <c r="J11" s="79"/>
      <c r="K11" s="80"/>
      <c r="L11" s="80"/>
      <c r="M11" s="74"/>
      <c r="N11" s="74"/>
    </row>
    <row r="12" spans="1:14" ht="13">
      <c r="A12" s="197" t="s">
        <v>34</v>
      </c>
      <c r="B12" s="70">
        <v>5</v>
      </c>
      <c r="C12" s="57">
        <v>517594</v>
      </c>
      <c r="D12" s="57">
        <v>389770</v>
      </c>
      <c r="F12" s="62"/>
      <c r="I12" s="79"/>
      <c r="J12" s="79"/>
      <c r="K12" s="80"/>
      <c r="L12" s="80"/>
      <c r="M12" s="74"/>
      <c r="N12" s="74"/>
    </row>
    <row r="13" spans="1:14" ht="13">
      <c r="A13" s="197" t="s">
        <v>35</v>
      </c>
      <c r="B13" s="70">
        <v>5</v>
      </c>
      <c r="C13" s="57">
        <v>0</v>
      </c>
      <c r="D13" s="57">
        <v>8307695</v>
      </c>
      <c r="F13" s="62"/>
      <c r="I13" s="79"/>
      <c r="J13" s="79"/>
      <c r="K13" s="80"/>
      <c r="L13" s="80"/>
      <c r="M13" s="74"/>
      <c r="N13" s="74"/>
    </row>
    <row r="14" spans="1:14" ht="13">
      <c r="A14" s="196" t="s">
        <v>36</v>
      </c>
      <c r="B14" s="70"/>
      <c r="C14" s="70"/>
      <c r="D14" s="70"/>
      <c r="F14" s="62"/>
      <c r="I14" s="79"/>
      <c r="J14"/>
      <c r="K14"/>
      <c r="L14"/>
      <c r="M14" s="74"/>
      <c r="N14" s="74"/>
    </row>
    <row r="15" spans="1:14" ht="13">
      <c r="A15" s="196" t="s">
        <v>37</v>
      </c>
      <c r="B15" s="70">
        <v>22</v>
      </c>
      <c r="C15" s="57">
        <v>28700262</v>
      </c>
      <c r="D15" s="57">
        <v>18219542</v>
      </c>
      <c r="F15" s="62"/>
      <c r="I15" s="79"/>
      <c r="J15" s="79"/>
      <c r="K15" s="80"/>
      <c r="L15" s="80"/>
      <c r="M15" s="74"/>
      <c r="N15" s="74"/>
    </row>
    <row r="16" spans="1:14" ht="13">
      <c r="A16" s="196" t="s">
        <v>38</v>
      </c>
      <c r="B16" s="70">
        <v>6</v>
      </c>
      <c r="C16" s="57">
        <v>72918255</v>
      </c>
      <c r="D16" s="57">
        <v>58958975</v>
      </c>
      <c r="F16" s="62"/>
      <c r="I16" s="79"/>
      <c r="J16"/>
      <c r="K16"/>
      <c r="L16"/>
      <c r="M16" s="74"/>
      <c r="N16" s="74"/>
    </row>
    <row r="17" spans="1:14" ht="13">
      <c r="A17" s="196" t="s">
        <v>39</v>
      </c>
      <c r="B17" s="70"/>
      <c r="C17" s="70"/>
      <c r="D17" s="70"/>
      <c r="F17" s="62"/>
      <c r="I17" s="79"/>
      <c r="J17" s="79"/>
      <c r="K17" s="80"/>
      <c r="L17" s="80"/>
      <c r="M17" s="74"/>
      <c r="N17" s="74"/>
    </row>
    <row r="18" spans="1:14" ht="13">
      <c r="A18" s="196" t="s">
        <v>37</v>
      </c>
      <c r="B18" s="70">
        <v>22</v>
      </c>
      <c r="C18" s="57">
        <v>0</v>
      </c>
      <c r="D18" s="57">
        <v>601314</v>
      </c>
      <c r="F18" s="62"/>
      <c r="I18" s="79"/>
      <c r="J18" s="79"/>
      <c r="K18" s="80"/>
      <c r="L18" s="80"/>
      <c r="M18" s="74"/>
      <c r="N18" s="74"/>
    </row>
    <row r="19" spans="1:14" ht="13">
      <c r="A19" s="196" t="s">
        <v>38</v>
      </c>
      <c r="B19" s="70"/>
      <c r="C19" s="57">
        <v>2479064</v>
      </c>
      <c r="D19" s="57">
        <v>1641593</v>
      </c>
      <c r="F19" s="62"/>
      <c r="I19" s="79"/>
      <c r="J19"/>
      <c r="K19"/>
      <c r="L19"/>
      <c r="M19" s="74"/>
      <c r="N19" s="74"/>
    </row>
    <row r="20" spans="1:14" ht="13">
      <c r="A20" s="199" t="s">
        <v>40</v>
      </c>
      <c r="B20" s="70"/>
      <c r="C20" s="57">
        <v>2670243</v>
      </c>
      <c r="D20" s="57">
        <v>4764328</v>
      </c>
      <c r="F20" s="62"/>
      <c r="I20" s="79"/>
      <c r="J20" s="79"/>
      <c r="K20" s="79"/>
      <c r="L20" s="80"/>
      <c r="M20" s="74"/>
      <c r="N20" s="74"/>
    </row>
    <row r="21" spans="1:14" ht="13">
      <c r="A21" s="199" t="s">
        <v>41</v>
      </c>
      <c r="B21" s="70"/>
      <c r="C21" s="70"/>
      <c r="D21" s="70"/>
      <c r="F21" s="62"/>
      <c r="I21" s="79"/>
      <c r="J21" s="79"/>
      <c r="K21" s="80"/>
      <c r="L21" s="80"/>
      <c r="M21" s="74"/>
      <c r="N21" s="74"/>
    </row>
    <row r="22" spans="1:14" ht="13">
      <c r="A22" s="197" t="s">
        <v>42</v>
      </c>
      <c r="B22" s="70">
        <v>11</v>
      </c>
      <c r="C22" s="57">
        <v>3183822</v>
      </c>
      <c r="D22" s="57">
        <v>2884044</v>
      </c>
      <c r="F22" s="62"/>
      <c r="I22" s="79"/>
      <c r="J22" s="79"/>
      <c r="K22" s="80"/>
      <c r="L22" s="80"/>
      <c r="M22" s="74"/>
      <c r="N22" s="74"/>
    </row>
    <row r="23" spans="1:14" s="81" customFormat="1" ht="13">
      <c r="A23" s="196" t="s">
        <v>43</v>
      </c>
      <c r="B23" s="70"/>
      <c r="C23" s="57">
        <v>5051570</v>
      </c>
      <c r="D23" s="57">
        <v>3992024</v>
      </c>
      <c r="E23" s="4"/>
      <c r="F23" s="62"/>
      <c r="G23" s="64"/>
      <c r="I23" s="79"/>
      <c r="J23"/>
      <c r="K23"/>
      <c r="L23"/>
      <c r="M23" s="74"/>
      <c r="N23" s="74"/>
    </row>
    <row r="24" spans="1:14" s="81" customFormat="1" ht="13">
      <c r="A24" s="196" t="s">
        <v>44</v>
      </c>
      <c r="B24" s="70">
        <v>20</v>
      </c>
      <c r="C24" s="57">
        <v>504090</v>
      </c>
      <c r="D24" s="57">
        <v>578099</v>
      </c>
      <c r="E24" s="4"/>
      <c r="F24" s="62"/>
      <c r="G24" s="64"/>
      <c r="I24" s="79"/>
      <c r="J24"/>
      <c r="K24"/>
      <c r="L24"/>
      <c r="M24" s="74"/>
      <c r="N24" s="74"/>
    </row>
    <row r="25" spans="1:14" ht="13">
      <c r="A25" s="82"/>
      <c r="B25" s="82"/>
      <c r="C25" s="82"/>
      <c r="D25" s="82"/>
      <c r="I25" s="79"/>
      <c r="J25" s="79"/>
      <c r="K25" s="80"/>
      <c r="L25" s="80"/>
      <c r="M25" s="74"/>
      <c r="N25" s="74"/>
    </row>
    <row r="26" spans="1:14" ht="24.75" customHeight="1">
      <c r="A26" s="200" t="s">
        <v>45</v>
      </c>
      <c r="B26" s="72"/>
      <c r="C26" s="73">
        <f>SUM(C29:C38)</f>
        <v>109604975</v>
      </c>
      <c r="D26" s="73">
        <f>SUM(D29:D38)</f>
        <v>102842922</v>
      </c>
      <c r="I26" s="79"/>
      <c r="J26" s="79"/>
      <c r="K26" s="80"/>
      <c r="L26" s="80"/>
      <c r="M26" s="74"/>
      <c r="N26" s="74"/>
    </row>
    <row r="27" spans="1:14" ht="12.5">
      <c r="A27" s="201"/>
      <c r="B27" s="70"/>
      <c r="C27" s="76"/>
      <c r="D27" s="57"/>
      <c r="F27" s="62"/>
      <c r="I27" s="78"/>
      <c r="J27"/>
      <c r="K27"/>
      <c r="L27"/>
      <c r="M27" s="74"/>
      <c r="N27" s="74"/>
    </row>
    <row r="28" spans="1:14" ht="13">
      <c r="A28" s="202" t="s">
        <v>46</v>
      </c>
      <c r="B28" s="18"/>
      <c r="C28" s="19"/>
      <c r="D28" s="30"/>
      <c r="F28" s="62"/>
      <c r="G28" s="79"/>
      <c r="H28"/>
      <c r="I28" s="69"/>
      <c r="J28"/>
      <c r="K28" s="77"/>
      <c r="L28" s="77"/>
      <c r="M28" s="74"/>
      <c r="N28" s="74"/>
    </row>
    <row r="29" spans="1:14" ht="13">
      <c r="A29" s="203" t="s">
        <v>31</v>
      </c>
      <c r="B29" s="70">
        <v>5</v>
      </c>
      <c r="C29" s="57">
        <v>69310619</v>
      </c>
      <c r="D29" s="57">
        <v>65113138</v>
      </c>
      <c r="F29" s="62"/>
      <c r="G29" s="79"/>
      <c r="H29" s="79"/>
      <c r="I29" s="78"/>
      <c r="J29"/>
      <c r="K29"/>
      <c r="L29"/>
      <c r="M29" s="74"/>
      <c r="N29" s="74"/>
    </row>
    <row r="30" spans="1:14" ht="13">
      <c r="A30" s="203" t="s">
        <v>33</v>
      </c>
      <c r="B30" s="70">
        <v>5</v>
      </c>
      <c r="C30" s="57">
        <v>18738108</v>
      </c>
      <c r="D30" s="57">
        <v>19379434</v>
      </c>
      <c r="F30" s="62"/>
      <c r="G30" s="79"/>
      <c r="H30" s="79"/>
      <c r="I30" s="78"/>
      <c r="J30"/>
      <c r="K30"/>
      <c r="L30"/>
      <c r="M30" s="74"/>
      <c r="N30" s="74"/>
    </row>
    <row r="31" spans="1:14" ht="13">
      <c r="A31" s="203" t="s">
        <v>34</v>
      </c>
      <c r="B31" s="70">
        <v>5</v>
      </c>
      <c r="C31" s="57">
        <v>1388471</v>
      </c>
      <c r="D31" s="57">
        <v>1563386</v>
      </c>
      <c r="F31" s="62"/>
      <c r="G31" s="79"/>
      <c r="H31" s="79"/>
      <c r="I31" s="78"/>
      <c r="J31"/>
      <c r="K31"/>
      <c r="L31"/>
      <c r="M31" s="74"/>
      <c r="N31" s="74"/>
    </row>
    <row r="32" spans="1:14" ht="13">
      <c r="A32" s="203" t="s">
        <v>47</v>
      </c>
      <c r="B32" s="70">
        <v>5</v>
      </c>
      <c r="C32" s="57">
        <v>6573286</v>
      </c>
      <c r="D32" s="57">
        <v>5998772</v>
      </c>
      <c r="F32" s="62"/>
      <c r="G32" s="79"/>
      <c r="H32" s="79"/>
      <c r="I32" s="78"/>
      <c r="J32"/>
      <c r="K32"/>
      <c r="L32"/>
      <c r="M32" s="74"/>
      <c r="N32" s="74"/>
    </row>
    <row r="33" spans="1:14" ht="13">
      <c r="A33" s="203" t="s">
        <v>48</v>
      </c>
      <c r="B33" s="70"/>
      <c r="C33" s="70"/>
      <c r="D33" s="70"/>
      <c r="F33" s="62"/>
      <c r="G33" s="79"/>
      <c r="H33"/>
      <c r="I33" s="79"/>
      <c r="J33"/>
      <c r="K33"/>
      <c r="L33"/>
      <c r="M33" s="74"/>
      <c r="N33" s="74"/>
    </row>
    <row r="34" spans="1:14" ht="13">
      <c r="A34" s="203" t="s">
        <v>49</v>
      </c>
      <c r="B34" s="83"/>
      <c r="C34" s="57">
        <v>2953467</v>
      </c>
      <c r="D34" s="57">
        <v>2648206</v>
      </c>
      <c r="F34" s="84"/>
      <c r="G34" s="79"/>
      <c r="H34"/>
      <c r="I34" s="79"/>
      <c r="J34" s="79"/>
      <c r="K34" s="80"/>
      <c r="L34" s="80"/>
      <c r="M34" s="74"/>
      <c r="N34" s="74"/>
    </row>
    <row r="35" spans="1:14" ht="13">
      <c r="A35" s="203" t="s">
        <v>42</v>
      </c>
      <c r="B35" s="70">
        <v>11</v>
      </c>
      <c r="C35" s="57">
        <v>2500245</v>
      </c>
      <c r="D35" s="57">
        <v>2398138</v>
      </c>
      <c r="F35" s="62"/>
      <c r="G35" s="79"/>
      <c r="H35" s="79"/>
      <c r="I35" s="79"/>
      <c r="J35"/>
      <c r="K35"/>
      <c r="L35"/>
      <c r="M35" s="74"/>
      <c r="N35" s="74"/>
    </row>
    <row r="36" spans="1:14" ht="13">
      <c r="A36" s="203" t="s">
        <v>40</v>
      </c>
      <c r="B36" s="70"/>
      <c r="C36" s="57">
        <v>4164035</v>
      </c>
      <c r="D36" s="57">
        <v>4018122</v>
      </c>
      <c r="F36" s="62"/>
      <c r="G36" s="79"/>
      <c r="H36" s="79"/>
      <c r="I36" s="79"/>
      <c r="J36"/>
      <c r="K36"/>
      <c r="L36"/>
      <c r="M36" s="74"/>
      <c r="N36" s="74"/>
    </row>
    <row r="37" spans="1:14" ht="13">
      <c r="A37" s="203" t="s">
        <v>50</v>
      </c>
      <c r="B37" s="70">
        <v>20</v>
      </c>
      <c r="C37" s="57">
        <v>1496605</v>
      </c>
      <c r="D37" s="57">
        <v>1530621</v>
      </c>
      <c r="F37" s="62"/>
      <c r="G37" s="79"/>
      <c r="H37" s="79"/>
      <c r="I37" s="79"/>
      <c r="J37" s="79"/>
      <c r="K37" s="80"/>
      <c r="L37" s="80"/>
      <c r="M37" s="74"/>
      <c r="N37" s="74"/>
    </row>
    <row r="38" spans="1:14" ht="12" customHeight="1">
      <c r="A38" s="203" t="s">
        <v>51</v>
      </c>
      <c r="B38" s="83" t="s">
        <v>0</v>
      </c>
      <c r="C38" s="57">
        <v>2480139</v>
      </c>
      <c r="D38" s="57">
        <v>193105</v>
      </c>
      <c r="F38" s="62"/>
      <c r="G38" s="79"/>
      <c r="H38" s="79"/>
      <c r="I38" s="79"/>
      <c r="J38" s="79"/>
      <c r="K38" s="80"/>
      <c r="L38" s="80"/>
      <c r="M38" s="74"/>
      <c r="N38" s="74"/>
    </row>
    <row r="39" spans="1:14" ht="13">
      <c r="A39" s="82"/>
      <c r="B39" s="85"/>
      <c r="C39" s="86"/>
      <c r="D39" s="87"/>
      <c r="G39" s="79"/>
      <c r="H39" s="79"/>
      <c r="I39" s="79"/>
      <c r="J39" s="79"/>
      <c r="K39" s="80"/>
      <c r="L39" s="80"/>
      <c r="M39" s="74"/>
      <c r="N39" s="74"/>
    </row>
    <row r="40" spans="1:14" ht="24.75" customHeight="1">
      <c r="A40" s="204" t="s">
        <v>52</v>
      </c>
      <c r="B40" s="88">
        <v>13</v>
      </c>
      <c r="C40" s="73">
        <f>SUM(C42:C53)</f>
        <v>140459002</v>
      </c>
      <c r="D40" s="73">
        <f>SUM(D42:D53)</f>
        <v>134435852</v>
      </c>
      <c r="I40" s="79"/>
      <c r="J40" s="79"/>
      <c r="K40" s="80"/>
      <c r="L40" s="80"/>
      <c r="M40" s="74"/>
      <c r="N40" s="74"/>
    </row>
    <row r="41" spans="1:14" ht="13">
      <c r="A41" s="205"/>
      <c r="B41" s="70"/>
      <c r="C41" s="76"/>
      <c r="D41" s="57"/>
      <c r="F41" s="62"/>
      <c r="H41" s="79"/>
      <c r="I41" s="79"/>
      <c r="J41" s="79"/>
      <c r="K41" s="79"/>
      <c r="L41" s="79"/>
      <c r="M41" s="74"/>
      <c r="N41" s="74"/>
    </row>
    <row r="42" spans="1:14" ht="13">
      <c r="A42" s="206" t="s">
        <v>53</v>
      </c>
      <c r="B42" s="70"/>
      <c r="C42" s="102">
        <v>3509100</v>
      </c>
      <c r="D42" s="102">
        <v>350910</v>
      </c>
      <c r="F42" s="62"/>
      <c r="H42" s="79"/>
      <c r="I42" s="78"/>
      <c r="J42"/>
      <c r="K42"/>
      <c r="L42"/>
      <c r="M42" s="74"/>
      <c r="N42" s="74"/>
    </row>
    <row r="43" spans="1:14" ht="13">
      <c r="A43" s="206" t="s">
        <v>54</v>
      </c>
      <c r="B43" s="70"/>
      <c r="C43" s="102">
        <v>6887521</v>
      </c>
      <c r="D43" s="102">
        <v>10045711</v>
      </c>
      <c r="F43" s="62"/>
      <c r="H43" s="79"/>
      <c r="I43" s="69"/>
      <c r="J43" s="69"/>
      <c r="K43" s="77"/>
      <c r="L43" s="77"/>
      <c r="M43" s="74"/>
      <c r="N43" s="74"/>
    </row>
    <row r="44" spans="1:14" ht="13">
      <c r="A44" s="206" t="s">
        <v>55</v>
      </c>
      <c r="B44" s="70"/>
      <c r="C44" s="102">
        <v>8</v>
      </c>
      <c r="D44" s="102">
        <v>8</v>
      </c>
      <c r="F44" s="62"/>
      <c r="H44" s="79"/>
      <c r="I44" s="78"/>
      <c r="J44"/>
      <c r="K44"/>
      <c r="L44"/>
      <c r="M44" s="74"/>
      <c r="N44" s="74"/>
    </row>
    <row r="45" spans="1:14" ht="23">
      <c r="A45" s="206" t="s">
        <v>56</v>
      </c>
      <c r="B45" s="70"/>
      <c r="C45" s="102"/>
      <c r="D45" s="102"/>
      <c r="F45" s="84"/>
      <c r="H45" s="79"/>
      <c r="I45" s="79"/>
      <c r="J45"/>
      <c r="K45" s="80"/>
      <c r="L45" s="80"/>
      <c r="M45" s="74"/>
      <c r="N45" s="74"/>
    </row>
    <row r="46" spans="1:14" ht="23">
      <c r="A46" s="207" t="s">
        <v>57</v>
      </c>
      <c r="B46" s="75"/>
      <c r="C46" s="102">
        <v>-2948999</v>
      </c>
      <c r="D46" s="102">
        <v>-2795983</v>
      </c>
      <c r="F46" s="62"/>
      <c r="H46" s="79"/>
      <c r="I46" s="79"/>
      <c r="J46"/>
      <c r="K46" s="80"/>
      <c r="L46" s="80"/>
      <c r="M46" s="74"/>
      <c r="N46" s="74"/>
    </row>
    <row r="47" spans="1:14" ht="23">
      <c r="A47" s="206" t="s">
        <v>58</v>
      </c>
      <c r="B47" s="70"/>
      <c r="C47" s="102"/>
      <c r="D47" s="102"/>
      <c r="F47" s="84"/>
      <c r="H47" s="78"/>
      <c r="I47" s="79"/>
      <c r="J47"/>
      <c r="K47" s="79"/>
      <c r="L47" s="79"/>
      <c r="M47" s="74"/>
      <c r="N47" s="74"/>
    </row>
    <row r="48" spans="1:14" ht="23">
      <c r="A48" s="208" t="s">
        <v>59</v>
      </c>
      <c r="B48" s="70"/>
      <c r="C48" s="102">
        <v>189362</v>
      </c>
      <c r="D48" s="102">
        <v>235342</v>
      </c>
      <c r="F48" s="84"/>
      <c r="H48" s="78"/>
      <c r="I48" s="79"/>
      <c r="J48"/>
      <c r="K48" s="79"/>
      <c r="L48" s="79"/>
      <c r="M48" s="74"/>
      <c r="N48" s="74"/>
    </row>
    <row r="49" spans="1:14" ht="13">
      <c r="A49" s="209" t="s">
        <v>60</v>
      </c>
      <c r="B49" s="70"/>
      <c r="C49" s="102">
        <v>-7719106</v>
      </c>
      <c r="D49" s="102">
        <v>-9504510</v>
      </c>
      <c r="F49" s="62"/>
      <c r="H49" s="79"/>
      <c r="I49" s="79"/>
      <c r="J49"/>
      <c r="K49"/>
      <c r="L49"/>
      <c r="M49" s="74"/>
      <c r="N49" s="74"/>
    </row>
    <row r="50" spans="1:14" ht="13">
      <c r="A50" s="210" t="s">
        <v>61</v>
      </c>
      <c r="B50" s="70"/>
      <c r="C50" s="102">
        <v>-31164304</v>
      </c>
      <c r="D50" s="102">
        <v>-28974498</v>
      </c>
      <c r="F50" s="84"/>
      <c r="H50" s="78"/>
      <c r="I50" s="79"/>
      <c r="J50"/>
      <c r="K50" s="79"/>
      <c r="L50" s="79"/>
      <c r="M50" s="74"/>
      <c r="N50" s="74"/>
    </row>
    <row r="51" spans="1:14" ht="13">
      <c r="A51" s="211" t="s">
        <v>62</v>
      </c>
      <c r="B51" s="70"/>
      <c r="C51" s="102">
        <v>11465459</v>
      </c>
      <c r="D51" s="102">
        <v>10831217</v>
      </c>
      <c r="E51" s="3"/>
      <c r="F51" s="62"/>
      <c r="H51" s="79"/>
      <c r="I51" s="79"/>
      <c r="J51"/>
      <c r="K51" s="80"/>
      <c r="L51" s="80"/>
      <c r="M51" s="74"/>
      <c r="N51" s="74"/>
    </row>
    <row r="52" spans="1:14" ht="13">
      <c r="A52" s="211" t="s">
        <v>63</v>
      </c>
      <c r="B52" s="70"/>
      <c r="C52" s="102">
        <v>147252400</v>
      </c>
      <c r="D52" s="102">
        <v>108903978</v>
      </c>
      <c r="F52" s="62"/>
      <c r="H52" s="79"/>
      <c r="I52" s="78"/>
      <c r="J52"/>
      <c r="K52"/>
      <c r="L52"/>
      <c r="M52" s="74"/>
      <c r="N52" s="74"/>
    </row>
    <row r="53" spans="1:14" ht="13">
      <c r="A53" s="211" t="s">
        <v>64</v>
      </c>
      <c r="B53" s="70"/>
      <c r="C53" s="102">
        <v>12987561</v>
      </c>
      <c r="D53" s="102">
        <v>45343677</v>
      </c>
      <c r="F53" s="62"/>
      <c r="H53" s="79"/>
      <c r="I53" s="79"/>
      <c r="J53"/>
      <c r="K53"/>
      <c r="L53"/>
      <c r="M53" s="74"/>
      <c r="N53" s="74"/>
    </row>
    <row r="54" spans="1:14" ht="13">
      <c r="A54" s="212"/>
      <c r="B54" s="85"/>
      <c r="C54" s="86"/>
      <c r="D54" s="87"/>
      <c r="H54" s="78"/>
      <c r="I54" s="79"/>
      <c r="J54"/>
      <c r="K54"/>
      <c r="L54"/>
      <c r="M54" s="74"/>
      <c r="N54" s="74"/>
    </row>
    <row r="55" spans="1:14" ht="20.25" customHeight="1" thickBot="1">
      <c r="A55" s="213" t="s">
        <v>65</v>
      </c>
      <c r="B55" s="90"/>
      <c r="C55" s="91">
        <f>+C5+C26+C40</f>
        <v>417178028</v>
      </c>
      <c r="D55" s="91">
        <f>+D5+D26+D40</f>
        <v>381255821</v>
      </c>
      <c r="H55" s="79"/>
      <c r="I55" s="79"/>
      <c r="J55"/>
      <c r="K55"/>
      <c r="L55"/>
      <c r="M55" s="74"/>
      <c r="N55" s="74"/>
    </row>
    <row r="56" spans="1:14" ht="13.5" thickTop="1">
      <c r="H56" s="79"/>
      <c r="I56" s="79"/>
      <c r="J56"/>
      <c r="K56" s="80"/>
      <c r="L56" s="80"/>
      <c r="M56" s="74"/>
      <c r="N56" s="74"/>
    </row>
    <row r="57" spans="1:14" ht="13">
      <c r="H57" s="79"/>
      <c r="I57" s="79"/>
      <c r="J57"/>
      <c r="K57" s="80"/>
      <c r="L57" s="80"/>
      <c r="M57" s="74"/>
      <c r="N57" s="74"/>
    </row>
    <row r="58" spans="1:14" ht="12.5">
      <c r="I58" s="78"/>
      <c r="J58"/>
      <c r="K58"/>
      <c r="L58"/>
      <c r="M58" s="74"/>
      <c r="N58" s="74"/>
    </row>
    <row r="59" spans="1:14" ht="13">
      <c r="I59" s="79"/>
      <c r="J59"/>
      <c r="K59" s="80"/>
      <c r="L59" s="80"/>
      <c r="M59" s="74"/>
      <c r="N59" s="74"/>
    </row>
    <row r="60" spans="1:14" ht="13">
      <c r="I60" s="79"/>
      <c r="J60"/>
      <c r="K60" s="80"/>
      <c r="L60" s="80"/>
      <c r="M60" s="74"/>
      <c r="N60" s="74"/>
    </row>
    <row r="61" spans="1:14" ht="13">
      <c r="I61" s="79"/>
      <c r="J61"/>
      <c r="K61" s="80"/>
      <c r="L61" s="80"/>
      <c r="M61" s="74"/>
      <c r="N61" s="74"/>
    </row>
    <row r="62" spans="1:14" ht="12.5">
      <c r="I62" s="78"/>
      <c r="J62"/>
      <c r="K62"/>
      <c r="L62"/>
      <c r="M62" s="74"/>
      <c r="N62" s="74"/>
    </row>
    <row r="63" spans="1:14" ht="13">
      <c r="I63" s="93"/>
      <c r="J63"/>
      <c r="K63" s="94"/>
      <c r="L63" s="94"/>
      <c r="M63" s="74"/>
      <c r="N63" s="74"/>
    </row>
  </sheetData>
  <mergeCells count="1">
    <mergeCell ref="A1:D1"/>
  </mergeCells>
  <pageMargins left="0.7" right="0.7" top="0.75" bottom="0.75" header="0.3" footer="0.3"/>
  <pageSetup paperSize="9" scale="82" orientation="portrait" r:id="rId1"/>
  <headerFooter>
    <oddFooter>&amp;R&amp;1#&amp;"Calibri"&amp;10&amp;K008000Herkese Açık-Public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CEBC78-0E7E-479C-91CC-68F88427716B}">
  <sheetPr>
    <tabColor rgb="FF002060"/>
    <pageSetUpPr fitToPage="1"/>
  </sheetPr>
  <dimension ref="A1:T41"/>
  <sheetViews>
    <sheetView showGridLines="0" view="pageBreakPreview" zoomScaleNormal="80" zoomScaleSheetLayoutView="100" workbookViewId="0">
      <selection activeCell="G3" sqref="G3"/>
    </sheetView>
  </sheetViews>
  <sheetFormatPr defaultColWidth="8.81640625" defaultRowHeight="11.5"/>
  <cols>
    <col min="1" max="1" width="58.1796875" style="107" customWidth="1"/>
    <col min="2" max="2" width="11" style="106" customWidth="1"/>
    <col min="3" max="3" width="20" style="106" customWidth="1"/>
    <col min="4" max="4" width="22.90625" style="106" customWidth="1"/>
    <col min="5" max="5" width="20" style="106" customWidth="1"/>
    <col min="6" max="6" width="22.90625" style="106" customWidth="1"/>
    <col min="7" max="8" width="12.453125" style="4" bestFit="1" customWidth="1"/>
    <col min="9" max="9" width="5.81640625" style="106" bestFit="1" customWidth="1"/>
    <col min="10" max="10" width="15.81640625" style="106" bestFit="1" customWidth="1"/>
    <col min="11" max="13" width="16.1796875" style="106" bestFit="1" customWidth="1"/>
    <col min="14" max="14" width="7.1796875" style="107" bestFit="1" customWidth="1"/>
    <col min="15" max="230" width="8.81640625" style="107"/>
    <col min="231" max="231" width="32" style="107" customWidth="1"/>
    <col min="232" max="236" width="15" style="107" customWidth="1"/>
    <col min="237" max="486" width="8.81640625" style="107"/>
    <col min="487" max="487" width="32" style="107" customWidth="1"/>
    <col min="488" max="492" width="15" style="107" customWidth="1"/>
    <col min="493" max="742" width="8.81640625" style="107"/>
    <col min="743" max="743" width="32" style="107" customWidth="1"/>
    <col min="744" max="748" width="15" style="107" customWidth="1"/>
    <col min="749" max="998" width="8.81640625" style="107"/>
    <col min="999" max="999" width="32" style="107" customWidth="1"/>
    <col min="1000" max="1004" width="15" style="107" customWidth="1"/>
    <col min="1005" max="1254" width="8.81640625" style="107"/>
    <col min="1255" max="1255" width="32" style="107" customWidth="1"/>
    <col min="1256" max="1260" width="15" style="107" customWidth="1"/>
    <col min="1261" max="1510" width="8.81640625" style="107"/>
    <col min="1511" max="1511" width="32" style="107" customWidth="1"/>
    <col min="1512" max="1516" width="15" style="107" customWidth="1"/>
    <col min="1517" max="1766" width="8.81640625" style="107"/>
    <col min="1767" max="1767" width="32" style="107" customWidth="1"/>
    <col min="1768" max="1772" width="15" style="107" customWidth="1"/>
    <col min="1773" max="2022" width="8.81640625" style="107"/>
    <col min="2023" max="2023" width="32" style="107" customWidth="1"/>
    <col min="2024" max="2028" width="15" style="107" customWidth="1"/>
    <col min="2029" max="2278" width="8.81640625" style="107"/>
    <col min="2279" max="2279" width="32" style="107" customWidth="1"/>
    <col min="2280" max="2284" width="15" style="107" customWidth="1"/>
    <col min="2285" max="2534" width="8.81640625" style="107"/>
    <col min="2535" max="2535" width="32" style="107" customWidth="1"/>
    <col min="2536" max="2540" width="15" style="107" customWidth="1"/>
    <col min="2541" max="2790" width="8.81640625" style="107"/>
    <col min="2791" max="2791" width="32" style="107" customWidth="1"/>
    <col min="2792" max="2796" width="15" style="107" customWidth="1"/>
    <col min="2797" max="3046" width="8.81640625" style="107"/>
    <col min="3047" max="3047" width="32" style="107" customWidth="1"/>
    <col min="3048" max="3052" width="15" style="107" customWidth="1"/>
    <col min="3053" max="3302" width="8.81640625" style="107"/>
    <col min="3303" max="3303" width="32" style="107" customWidth="1"/>
    <col min="3304" max="3308" width="15" style="107" customWidth="1"/>
    <col min="3309" max="3558" width="8.81640625" style="107"/>
    <col min="3559" max="3559" width="32" style="107" customWidth="1"/>
    <col min="3560" max="3564" width="15" style="107" customWidth="1"/>
    <col min="3565" max="3814" width="8.81640625" style="107"/>
    <col min="3815" max="3815" width="32" style="107" customWidth="1"/>
    <col min="3816" max="3820" width="15" style="107" customWidth="1"/>
    <col min="3821" max="4070" width="8.81640625" style="107"/>
    <col min="4071" max="4071" width="32" style="107" customWidth="1"/>
    <col min="4072" max="4076" width="15" style="107" customWidth="1"/>
    <col min="4077" max="4326" width="8.81640625" style="107"/>
    <col min="4327" max="4327" width="32" style="107" customWidth="1"/>
    <col min="4328" max="4332" width="15" style="107" customWidth="1"/>
    <col min="4333" max="4582" width="8.81640625" style="107"/>
    <col min="4583" max="4583" width="32" style="107" customWidth="1"/>
    <col min="4584" max="4588" width="15" style="107" customWidth="1"/>
    <col min="4589" max="4838" width="8.81640625" style="107"/>
    <col min="4839" max="4839" width="32" style="107" customWidth="1"/>
    <col min="4840" max="4844" width="15" style="107" customWidth="1"/>
    <col min="4845" max="5094" width="8.81640625" style="107"/>
    <col min="5095" max="5095" width="32" style="107" customWidth="1"/>
    <col min="5096" max="5100" width="15" style="107" customWidth="1"/>
    <col min="5101" max="5350" width="8.81640625" style="107"/>
    <col min="5351" max="5351" width="32" style="107" customWidth="1"/>
    <col min="5352" max="5356" width="15" style="107" customWidth="1"/>
    <col min="5357" max="5606" width="8.81640625" style="107"/>
    <col min="5607" max="5607" width="32" style="107" customWidth="1"/>
    <col min="5608" max="5612" width="15" style="107" customWidth="1"/>
    <col min="5613" max="5862" width="8.81640625" style="107"/>
    <col min="5863" max="5863" width="32" style="107" customWidth="1"/>
    <col min="5864" max="5868" width="15" style="107" customWidth="1"/>
    <col min="5869" max="6118" width="8.81640625" style="107"/>
    <col min="6119" max="6119" width="32" style="107" customWidth="1"/>
    <col min="6120" max="6124" width="15" style="107" customWidth="1"/>
    <col min="6125" max="6374" width="8.81640625" style="107"/>
    <col min="6375" max="6375" width="32" style="107" customWidth="1"/>
    <col min="6376" max="6380" width="15" style="107" customWidth="1"/>
    <col min="6381" max="6630" width="8.81640625" style="107"/>
    <col min="6631" max="6631" width="32" style="107" customWidth="1"/>
    <col min="6632" max="6636" width="15" style="107" customWidth="1"/>
    <col min="6637" max="6886" width="8.81640625" style="107"/>
    <col min="6887" max="6887" width="32" style="107" customWidth="1"/>
    <col min="6888" max="6892" width="15" style="107" customWidth="1"/>
    <col min="6893" max="7142" width="8.81640625" style="107"/>
    <col min="7143" max="7143" width="32" style="107" customWidth="1"/>
    <col min="7144" max="7148" width="15" style="107" customWidth="1"/>
    <col min="7149" max="7398" width="8.81640625" style="107"/>
    <col min="7399" max="7399" width="32" style="107" customWidth="1"/>
    <col min="7400" max="7404" width="15" style="107" customWidth="1"/>
    <col min="7405" max="7654" width="8.81640625" style="107"/>
    <col min="7655" max="7655" width="32" style="107" customWidth="1"/>
    <col min="7656" max="7660" width="15" style="107" customWidth="1"/>
    <col min="7661" max="7910" width="8.81640625" style="107"/>
    <col min="7911" max="7911" width="32" style="107" customWidth="1"/>
    <col min="7912" max="7916" width="15" style="107" customWidth="1"/>
    <col min="7917" max="8166" width="8.81640625" style="107"/>
    <col min="8167" max="8167" width="32" style="107" customWidth="1"/>
    <col min="8168" max="8172" width="15" style="107" customWidth="1"/>
    <col min="8173" max="8422" width="8.81640625" style="107"/>
    <col min="8423" max="8423" width="32" style="107" customWidth="1"/>
    <col min="8424" max="8428" width="15" style="107" customWidth="1"/>
    <col min="8429" max="8678" width="8.81640625" style="107"/>
    <col min="8679" max="8679" width="32" style="107" customWidth="1"/>
    <col min="8680" max="8684" width="15" style="107" customWidth="1"/>
    <col min="8685" max="8934" width="8.81640625" style="107"/>
    <col min="8935" max="8935" width="32" style="107" customWidth="1"/>
    <col min="8936" max="8940" width="15" style="107" customWidth="1"/>
    <col min="8941" max="9190" width="8.81640625" style="107"/>
    <col min="9191" max="9191" width="32" style="107" customWidth="1"/>
    <col min="9192" max="9196" width="15" style="107" customWidth="1"/>
    <col min="9197" max="9446" width="8.81640625" style="107"/>
    <col min="9447" max="9447" width="32" style="107" customWidth="1"/>
    <col min="9448" max="9452" width="15" style="107" customWidth="1"/>
    <col min="9453" max="9702" width="8.81640625" style="107"/>
    <col min="9703" max="9703" width="32" style="107" customWidth="1"/>
    <col min="9704" max="9708" width="15" style="107" customWidth="1"/>
    <col min="9709" max="9958" width="8.81640625" style="107"/>
    <col min="9959" max="9959" width="32" style="107" customWidth="1"/>
    <col min="9960" max="9964" width="15" style="107" customWidth="1"/>
    <col min="9965" max="10214" width="8.81640625" style="107"/>
    <col min="10215" max="10215" width="32" style="107" customWidth="1"/>
    <col min="10216" max="10220" width="15" style="107" customWidth="1"/>
    <col min="10221" max="10470" width="8.81640625" style="107"/>
    <col min="10471" max="10471" width="32" style="107" customWidth="1"/>
    <col min="10472" max="10476" width="15" style="107" customWidth="1"/>
    <col min="10477" max="10726" width="8.81640625" style="107"/>
    <col min="10727" max="10727" width="32" style="107" customWidth="1"/>
    <col min="10728" max="10732" width="15" style="107" customWidth="1"/>
    <col min="10733" max="10982" width="8.81640625" style="107"/>
    <col min="10983" max="10983" width="32" style="107" customWidth="1"/>
    <col min="10984" max="10988" width="15" style="107" customWidth="1"/>
    <col min="10989" max="11238" width="8.81640625" style="107"/>
    <col min="11239" max="11239" width="32" style="107" customWidth="1"/>
    <col min="11240" max="11244" width="15" style="107" customWidth="1"/>
    <col min="11245" max="11494" width="8.81640625" style="107"/>
    <col min="11495" max="11495" width="32" style="107" customWidth="1"/>
    <col min="11496" max="11500" width="15" style="107" customWidth="1"/>
    <col min="11501" max="11750" width="8.81640625" style="107"/>
    <col min="11751" max="11751" width="32" style="107" customWidth="1"/>
    <col min="11752" max="11756" width="15" style="107" customWidth="1"/>
    <col min="11757" max="12006" width="8.81640625" style="107"/>
    <col min="12007" max="12007" width="32" style="107" customWidth="1"/>
    <col min="12008" max="12012" width="15" style="107" customWidth="1"/>
    <col min="12013" max="12262" width="8.81640625" style="107"/>
    <col min="12263" max="12263" width="32" style="107" customWidth="1"/>
    <col min="12264" max="12268" width="15" style="107" customWidth="1"/>
    <col min="12269" max="12518" width="8.81640625" style="107"/>
    <col min="12519" max="12519" width="32" style="107" customWidth="1"/>
    <col min="12520" max="12524" width="15" style="107" customWidth="1"/>
    <col min="12525" max="12774" width="8.81640625" style="107"/>
    <col min="12775" max="12775" width="32" style="107" customWidth="1"/>
    <col min="12776" max="12780" width="15" style="107" customWidth="1"/>
    <col min="12781" max="13030" width="8.81640625" style="107"/>
    <col min="13031" max="13031" width="32" style="107" customWidth="1"/>
    <col min="13032" max="13036" width="15" style="107" customWidth="1"/>
    <col min="13037" max="13286" width="8.81640625" style="107"/>
    <col min="13287" max="13287" width="32" style="107" customWidth="1"/>
    <col min="13288" max="13292" width="15" style="107" customWidth="1"/>
    <col min="13293" max="13542" width="8.81640625" style="107"/>
    <col min="13543" max="13543" width="32" style="107" customWidth="1"/>
    <col min="13544" max="13548" width="15" style="107" customWidth="1"/>
    <col min="13549" max="13798" width="8.81640625" style="107"/>
    <col min="13799" max="13799" width="32" style="107" customWidth="1"/>
    <col min="13800" max="13804" width="15" style="107" customWidth="1"/>
    <col min="13805" max="14054" width="8.81640625" style="107"/>
    <col min="14055" max="14055" width="32" style="107" customWidth="1"/>
    <col min="14056" max="14060" width="15" style="107" customWidth="1"/>
    <col min="14061" max="14310" width="8.81640625" style="107"/>
    <col min="14311" max="14311" width="32" style="107" customWidth="1"/>
    <col min="14312" max="14316" width="15" style="107" customWidth="1"/>
    <col min="14317" max="14566" width="8.81640625" style="107"/>
    <col min="14567" max="14567" width="32" style="107" customWidth="1"/>
    <col min="14568" max="14572" width="15" style="107" customWidth="1"/>
    <col min="14573" max="14822" width="8.81640625" style="107"/>
    <col min="14823" max="14823" width="32" style="107" customWidth="1"/>
    <col min="14824" max="14828" width="15" style="107" customWidth="1"/>
    <col min="14829" max="15078" width="8.81640625" style="107"/>
    <col min="15079" max="15079" width="32" style="107" customWidth="1"/>
    <col min="15080" max="15084" width="15" style="107" customWidth="1"/>
    <col min="15085" max="15334" width="8.81640625" style="107"/>
    <col min="15335" max="15335" width="32" style="107" customWidth="1"/>
    <col min="15336" max="15340" width="15" style="107" customWidth="1"/>
    <col min="15341" max="15590" width="8.81640625" style="107"/>
    <col min="15591" max="15591" width="32" style="107" customWidth="1"/>
    <col min="15592" max="15596" width="15" style="107" customWidth="1"/>
    <col min="15597" max="15846" width="8.81640625" style="107"/>
    <col min="15847" max="15847" width="32" style="107" customWidth="1"/>
    <col min="15848" max="15852" width="15" style="107" customWidth="1"/>
    <col min="15853" max="16102" width="8.81640625" style="107"/>
    <col min="16103" max="16103" width="32" style="107" customWidth="1"/>
    <col min="16104" max="16108" width="15" style="107" customWidth="1"/>
    <col min="16109" max="16384" width="8.81640625" style="107"/>
  </cols>
  <sheetData>
    <row r="1" spans="1:20" ht="27.65" customHeight="1">
      <c r="A1" s="183" t="s">
        <v>94</v>
      </c>
      <c r="B1" s="183"/>
      <c r="C1" s="183"/>
      <c r="D1" s="183"/>
      <c r="E1" s="183"/>
      <c r="F1" s="183"/>
      <c r="G1" s="3"/>
      <c r="H1" s="3"/>
    </row>
    <row r="2" spans="1:20" ht="39" customHeight="1">
      <c r="A2" s="172" t="s">
        <v>24</v>
      </c>
      <c r="B2" s="173"/>
      <c r="C2" s="175" t="s">
        <v>88</v>
      </c>
      <c r="D2" s="175" t="s">
        <v>89</v>
      </c>
      <c r="E2" s="175" t="s">
        <v>88</v>
      </c>
      <c r="F2" s="175" t="s">
        <v>89</v>
      </c>
      <c r="G2" s="3"/>
      <c r="H2" s="108"/>
      <c r="I2" s="110"/>
      <c r="J2" s="111"/>
      <c r="K2" s="111"/>
      <c r="L2" s="111"/>
      <c r="M2" s="111"/>
      <c r="N2" s="110"/>
    </row>
    <row r="3" spans="1:20" ht="23">
      <c r="A3" s="112"/>
      <c r="B3" s="113" t="s">
        <v>25</v>
      </c>
      <c r="C3" s="68" t="s">
        <v>90</v>
      </c>
      <c r="D3" s="68" t="s">
        <v>91</v>
      </c>
      <c r="E3" s="68" t="s">
        <v>92</v>
      </c>
      <c r="F3" s="68" t="s">
        <v>93</v>
      </c>
      <c r="G3" s="3"/>
      <c r="H3" s="108"/>
      <c r="I3" s="110"/>
      <c r="J3" s="114"/>
      <c r="K3" s="114"/>
      <c r="L3" s="114"/>
      <c r="M3" s="114"/>
      <c r="N3" s="110"/>
    </row>
    <row r="4" spans="1:20" ht="12.5">
      <c r="A4" s="115"/>
      <c r="B4" s="116"/>
      <c r="C4" s="116"/>
      <c r="D4" s="117"/>
      <c r="E4" s="116"/>
      <c r="F4" s="117"/>
      <c r="G4" s="3"/>
      <c r="H4" s="108"/>
      <c r="I4" s="114"/>
      <c r="J4" s="118"/>
      <c r="K4" s="118"/>
      <c r="L4" s="118"/>
      <c r="M4" s="118"/>
      <c r="N4" s="110"/>
    </row>
    <row r="5" spans="1:20" ht="12.5">
      <c r="A5" s="119" t="s">
        <v>66</v>
      </c>
      <c r="B5" s="120"/>
      <c r="C5" s="120"/>
      <c r="D5" s="120"/>
      <c r="E5" s="120"/>
      <c r="F5" s="120"/>
      <c r="G5" s="3"/>
      <c r="H5" s="108"/>
      <c r="I5" s="110"/>
      <c r="J5" s="110"/>
      <c r="K5" s="110"/>
      <c r="L5" s="110"/>
      <c r="M5" s="110"/>
      <c r="N5" s="110"/>
    </row>
    <row r="6" spans="1:20" ht="12.5">
      <c r="A6" s="121" t="s">
        <v>67</v>
      </c>
      <c r="B6" s="120">
        <v>14</v>
      </c>
      <c r="C6" s="122">
        <v>365359745</v>
      </c>
      <c r="D6" s="122">
        <v>194793233</v>
      </c>
      <c r="E6" s="122">
        <v>326014159</v>
      </c>
      <c r="F6" s="122">
        <v>144203287</v>
      </c>
      <c r="G6" s="3"/>
      <c r="H6" s="108"/>
      <c r="I6" s="123"/>
      <c r="J6" s="124"/>
      <c r="K6" s="124"/>
      <c r="L6" s="124"/>
      <c r="M6" s="124"/>
      <c r="N6" s="110"/>
      <c r="O6" s="110"/>
      <c r="P6" s="110"/>
      <c r="Q6" s="110"/>
      <c r="R6" s="110"/>
      <c r="S6" s="110"/>
      <c r="T6" s="110"/>
    </row>
    <row r="7" spans="1:20" ht="12.5">
      <c r="A7" s="121" t="s">
        <v>68</v>
      </c>
      <c r="B7" s="120">
        <v>14</v>
      </c>
      <c r="C7" s="122">
        <v>-334555222</v>
      </c>
      <c r="D7" s="122">
        <v>-178729693</v>
      </c>
      <c r="E7" s="122">
        <v>-292738981</v>
      </c>
      <c r="F7" s="122">
        <v>-130276503</v>
      </c>
      <c r="G7" s="3"/>
      <c r="H7" s="108"/>
      <c r="I7" s="123"/>
      <c r="J7" s="124"/>
      <c r="K7" s="124"/>
      <c r="L7" s="124"/>
      <c r="M7" s="124"/>
      <c r="N7" s="110"/>
      <c r="O7" s="110"/>
      <c r="P7" s="110"/>
      <c r="Q7" s="110"/>
      <c r="R7" s="110"/>
      <c r="S7" s="110"/>
    </row>
    <row r="8" spans="1:20" ht="11.25" customHeight="1">
      <c r="A8" s="125"/>
      <c r="B8" s="126"/>
      <c r="C8" s="127"/>
      <c r="D8" s="127"/>
      <c r="E8" s="127"/>
      <c r="F8" s="127"/>
      <c r="I8" s="4"/>
      <c r="J8" s="4"/>
      <c r="K8" s="107"/>
      <c r="L8" s="107"/>
      <c r="M8" s="107"/>
      <c r="N8" s="110"/>
      <c r="O8" s="110"/>
      <c r="P8" s="110"/>
      <c r="Q8" s="110"/>
      <c r="R8" s="110"/>
      <c r="S8" s="110"/>
    </row>
    <row r="9" spans="1:20" ht="12.5">
      <c r="A9" s="128" t="s">
        <v>69</v>
      </c>
      <c r="B9" s="129"/>
      <c r="C9" s="130">
        <f>+SUM(C6:C7)</f>
        <v>30804523</v>
      </c>
      <c r="D9" s="130">
        <f>+SUM(D6:D7)</f>
        <v>16063540</v>
      </c>
      <c r="E9" s="130">
        <f>+SUM(E6:E7)</f>
        <v>33275178</v>
      </c>
      <c r="F9" s="130">
        <f>+SUM(F6:F7)</f>
        <v>13926784</v>
      </c>
      <c r="G9" s="3"/>
      <c r="H9" s="3"/>
      <c r="I9" s="3"/>
      <c r="J9" s="3"/>
      <c r="K9" s="132"/>
      <c r="L9" s="132"/>
      <c r="M9" s="132"/>
      <c r="N9" s="110"/>
      <c r="O9" s="110"/>
      <c r="P9" s="110"/>
      <c r="Q9" s="110"/>
      <c r="R9" s="110"/>
      <c r="S9" s="110"/>
    </row>
    <row r="10" spans="1:20" ht="12.75" customHeight="1">
      <c r="A10" s="121"/>
      <c r="B10" s="133"/>
      <c r="C10" s="120"/>
      <c r="D10" s="120"/>
      <c r="E10" s="120"/>
      <c r="F10" s="120"/>
      <c r="G10" s="3"/>
      <c r="H10" s="135"/>
      <c r="I10" s="107"/>
      <c r="J10" s="107"/>
      <c r="K10" s="107"/>
      <c r="L10" s="107"/>
      <c r="M10" s="107"/>
      <c r="N10" s="110"/>
      <c r="O10" s="110"/>
      <c r="P10" s="110"/>
      <c r="Q10" s="110"/>
      <c r="R10" s="110"/>
      <c r="S10" s="110"/>
    </row>
    <row r="11" spans="1:20" ht="12.5">
      <c r="A11" s="121" t="s">
        <v>70</v>
      </c>
      <c r="B11" s="120"/>
      <c r="C11" s="122">
        <v>-7295241</v>
      </c>
      <c r="D11" s="122">
        <v>-3656796</v>
      </c>
      <c r="E11" s="122">
        <v>-5573388</v>
      </c>
      <c r="F11" s="122">
        <v>-2747867</v>
      </c>
      <c r="G11" s="3"/>
      <c r="H11" s="135"/>
      <c r="I11" s="123"/>
      <c r="J11" s="124"/>
      <c r="K11" s="124"/>
      <c r="L11" s="124"/>
      <c r="M11" s="124"/>
      <c r="N11" s="110"/>
      <c r="O11" s="110"/>
      <c r="P11" s="110"/>
      <c r="Q11" s="110"/>
      <c r="R11" s="110"/>
      <c r="S11" s="110"/>
    </row>
    <row r="12" spans="1:20" ht="12.5">
      <c r="A12" s="121" t="s">
        <v>71</v>
      </c>
      <c r="B12" s="120"/>
      <c r="C12" s="122">
        <v>-4258723</v>
      </c>
      <c r="D12" s="122">
        <v>-1972057</v>
      </c>
      <c r="E12" s="122">
        <v>-5228315</v>
      </c>
      <c r="F12" s="122">
        <v>-2371496</v>
      </c>
      <c r="G12" s="3"/>
      <c r="H12" s="135"/>
      <c r="I12" s="123"/>
      <c r="J12" s="124"/>
      <c r="K12" s="124"/>
      <c r="L12" s="124"/>
      <c r="M12" s="124"/>
      <c r="N12" s="110"/>
      <c r="O12" s="110"/>
      <c r="P12" s="110"/>
      <c r="Q12" s="110"/>
      <c r="R12" s="110"/>
      <c r="S12" s="110"/>
    </row>
    <row r="13" spans="1:20" ht="12.5">
      <c r="A13" s="121" t="s">
        <v>72</v>
      </c>
      <c r="B13" s="120"/>
      <c r="C13" s="122">
        <v>-3654147</v>
      </c>
      <c r="D13" s="122">
        <v>-1780411</v>
      </c>
      <c r="E13" s="122">
        <v>-4143013</v>
      </c>
      <c r="F13" s="122">
        <v>-2168032</v>
      </c>
      <c r="G13" s="3"/>
      <c r="H13" s="135"/>
      <c r="I13" s="123"/>
      <c r="J13" s="124"/>
      <c r="K13" s="124"/>
      <c r="L13" s="124"/>
      <c r="M13" s="124"/>
      <c r="N13" s="110"/>
      <c r="O13" s="110"/>
      <c r="P13" s="110"/>
      <c r="Q13" s="110"/>
      <c r="R13" s="110"/>
      <c r="S13" s="110"/>
    </row>
    <row r="14" spans="1:20" ht="12.5">
      <c r="A14" s="214" t="s">
        <v>73</v>
      </c>
      <c r="B14" s="120">
        <v>16</v>
      </c>
      <c r="C14" s="122">
        <v>12511677</v>
      </c>
      <c r="D14" s="122">
        <v>7219699</v>
      </c>
      <c r="E14" s="122">
        <v>7985370</v>
      </c>
      <c r="F14" s="122">
        <v>2602935</v>
      </c>
      <c r="G14" s="3"/>
      <c r="H14" s="135"/>
      <c r="I14" s="123"/>
      <c r="J14" s="124"/>
      <c r="K14" s="124"/>
      <c r="L14" s="124"/>
      <c r="M14" s="124"/>
      <c r="N14" s="110"/>
      <c r="O14" s="110"/>
      <c r="P14" s="110"/>
      <c r="Q14" s="110"/>
      <c r="R14" s="110"/>
      <c r="S14" s="110"/>
    </row>
    <row r="15" spans="1:20" ht="12.5">
      <c r="A15" s="214" t="s">
        <v>74</v>
      </c>
      <c r="B15" s="120">
        <v>16</v>
      </c>
      <c r="C15" s="122">
        <v>-7879121</v>
      </c>
      <c r="D15" s="122">
        <v>-3881653</v>
      </c>
      <c r="E15" s="122">
        <v>-7856326</v>
      </c>
      <c r="F15" s="122">
        <v>-3796530</v>
      </c>
      <c r="G15" s="3"/>
      <c r="H15" s="135"/>
      <c r="I15" s="123"/>
      <c r="J15" s="124"/>
      <c r="K15" s="124"/>
      <c r="L15" s="124"/>
      <c r="M15" s="124"/>
      <c r="N15" s="110"/>
      <c r="O15" s="110"/>
      <c r="P15" s="110"/>
      <c r="Q15" s="110"/>
      <c r="R15" s="110"/>
      <c r="S15" s="110"/>
    </row>
    <row r="16" spans="1:20" ht="12" customHeight="1">
      <c r="A16" s="125"/>
      <c r="B16" s="126"/>
      <c r="C16" s="136"/>
      <c r="D16" s="136"/>
      <c r="E16" s="136"/>
      <c r="F16" s="136"/>
      <c r="I16" s="4"/>
      <c r="J16" s="4"/>
      <c r="K16" s="107"/>
      <c r="L16" s="107"/>
      <c r="M16" s="107"/>
      <c r="N16" s="110"/>
      <c r="O16" s="110"/>
      <c r="P16" s="110"/>
      <c r="Q16" s="110"/>
      <c r="R16" s="110"/>
      <c r="S16" s="110"/>
    </row>
    <row r="17" spans="1:19" ht="12.5">
      <c r="A17" s="128" t="s">
        <v>75</v>
      </c>
      <c r="B17" s="129"/>
      <c r="C17" s="130">
        <f>+SUM(C9:C15)</f>
        <v>20228968</v>
      </c>
      <c r="D17" s="130">
        <f>+SUM(D9:D15)</f>
        <v>11992322</v>
      </c>
      <c r="E17" s="130">
        <f>+SUM(E9:E15)</f>
        <v>18459506</v>
      </c>
      <c r="F17" s="130">
        <f>+SUM(F9:F15)</f>
        <v>5445794</v>
      </c>
      <c r="G17" s="3"/>
      <c r="H17" s="3"/>
      <c r="I17" s="3"/>
      <c r="J17" s="3"/>
      <c r="K17" s="132"/>
      <c r="L17" s="132"/>
      <c r="M17" s="132"/>
      <c r="N17" s="110"/>
      <c r="O17" s="110"/>
      <c r="P17" s="110"/>
      <c r="Q17" s="110"/>
      <c r="R17" s="110"/>
      <c r="S17" s="110"/>
    </row>
    <row r="18" spans="1:19" ht="11.25" customHeight="1">
      <c r="A18" s="121"/>
      <c r="B18" s="133"/>
      <c r="C18" s="120"/>
      <c r="D18" s="120"/>
      <c r="E18" s="120"/>
      <c r="F18" s="120"/>
      <c r="G18" s="3"/>
      <c r="H18" s="135"/>
      <c r="I18" s="107"/>
      <c r="J18" s="107"/>
      <c r="K18" s="107"/>
      <c r="L18" s="107"/>
      <c r="M18" s="107"/>
      <c r="N18" s="110"/>
      <c r="O18" s="110"/>
      <c r="P18" s="110"/>
      <c r="Q18" s="110"/>
      <c r="R18" s="110"/>
      <c r="S18" s="110"/>
    </row>
    <row r="19" spans="1:19" ht="12.5">
      <c r="A19" s="121" t="s">
        <v>76</v>
      </c>
      <c r="B19" s="120">
        <v>25</v>
      </c>
      <c r="C19" s="122">
        <v>6931316</v>
      </c>
      <c r="D19" s="122">
        <v>4293762</v>
      </c>
      <c r="E19" s="122">
        <v>1453095</v>
      </c>
      <c r="F19" s="122">
        <v>442604</v>
      </c>
      <c r="H19" s="135"/>
      <c r="I19" s="123"/>
      <c r="J19" s="137"/>
      <c r="K19" s="137"/>
      <c r="L19" s="137"/>
      <c r="M19" s="137"/>
      <c r="N19" s="110"/>
      <c r="O19" s="110"/>
      <c r="P19" s="110"/>
      <c r="Q19" s="110"/>
      <c r="R19" s="110"/>
      <c r="S19" s="110"/>
    </row>
    <row r="20" spans="1:19" ht="11.25" customHeight="1">
      <c r="A20" s="121" t="s">
        <v>77</v>
      </c>
      <c r="B20" s="120"/>
      <c r="C20" s="122">
        <v>-90940</v>
      </c>
      <c r="D20" s="122">
        <v>-90527</v>
      </c>
      <c r="E20" s="122">
        <v>-6765</v>
      </c>
      <c r="F20" s="122">
        <v>-6765</v>
      </c>
      <c r="G20" s="3"/>
      <c r="H20" s="135"/>
      <c r="I20" s="123"/>
      <c r="J20" s="124"/>
      <c r="K20" s="137"/>
      <c r="L20" s="124"/>
      <c r="M20" s="137"/>
      <c r="N20" s="110"/>
      <c r="O20" s="110"/>
      <c r="P20" s="110"/>
      <c r="Q20" s="110"/>
      <c r="R20" s="110"/>
      <c r="S20" s="110"/>
    </row>
    <row r="21" spans="1:19" ht="11.25" customHeight="1">
      <c r="A21" s="121"/>
      <c r="B21" s="120"/>
      <c r="C21" s="127"/>
      <c r="D21" s="127"/>
      <c r="E21" s="127"/>
      <c r="F21" s="127"/>
      <c r="I21" s="4"/>
      <c r="J21" s="4"/>
      <c r="K21" s="107"/>
      <c r="L21" s="107"/>
      <c r="M21" s="107"/>
      <c r="N21" s="110"/>
      <c r="O21" s="110"/>
      <c r="P21" s="110"/>
      <c r="Q21" s="110"/>
      <c r="R21" s="110"/>
      <c r="S21" s="110"/>
    </row>
    <row r="22" spans="1:19" ht="12.5">
      <c r="A22" s="128" t="s">
        <v>78</v>
      </c>
      <c r="B22" s="129"/>
      <c r="C22" s="130">
        <f>+SUM(C17:C20)</f>
        <v>27069344</v>
      </c>
      <c r="D22" s="130">
        <f>+SUM(D17:D20)</f>
        <v>16195557</v>
      </c>
      <c r="E22" s="130">
        <f>+SUM(E17:E20)</f>
        <v>19905836</v>
      </c>
      <c r="F22" s="130">
        <f>+SUM(F17:F20)</f>
        <v>5881633</v>
      </c>
      <c r="G22" s="3"/>
      <c r="H22" s="3"/>
      <c r="I22" s="3"/>
      <c r="J22" s="3"/>
      <c r="K22" s="132"/>
      <c r="L22" s="132"/>
      <c r="M22" s="132"/>
      <c r="N22" s="110"/>
      <c r="O22" s="110"/>
      <c r="P22" s="110"/>
      <c r="Q22" s="110"/>
      <c r="R22" s="110"/>
      <c r="S22" s="110"/>
    </row>
    <row r="23" spans="1:19" ht="11.25" customHeight="1">
      <c r="A23" s="215"/>
      <c r="B23" s="133"/>
      <c r="C23" s="139"/>
      <c r="D23" s="139"/>
      <c r="E23" s="139"/>
      <c r="F23" s="139"/>
      <c r="G23" s="3"/>
      <c r="H23" s="135"/>
      <c r="I23" s="107"/>
      <c r="J23" s="107"/>
      <c r="K23" s="107"/>
      <c r="L23" s="107"/>
      <c r="M23" s="107"/>
      <c r="N23" s="110"/>
      <c r="O23" s="110"/>
      <c r="P23" s="110"/>
      <c r="Q23" s="110"/>
      <c r="R23" s="110"/>
      <c r="S23" s="110"/>
    </row>
    <row r="24" spans="1:19" ht="12.5">
      <c r="A24" s="121" t="s">
        <v>79</v>
      </c>
      <c r="B24" s="120">
        <v>17</v>
      </c>
      <c r="C24" s="122">
        <v>14637808</v>
      </c>
      <c r="D24" s="122">
        <v>9066339</v>
      </c>
      <c r="E24" s="122">
        <v>6434905</v>
      </c>
      <c r="F24" s="122">
        <v>2508891</v>
      </c>
      <c r="G24" s="3"/>
      <c r="H24" s="135"/>
      <c r="I24" s="123"/>
      <c r="J24" s="124"/>
      <c r="K24" s="124"/>
      <c r="L24" s="124"/>
      <c r="M24" s="124"/>
      <c r="N24" s="110"/>
      <c r="O24" s="110"/>
      <c r="P24" s="110"/>
      <c r="Q24" s="110"/>
      <c r="R24" s="110"/>
      <c r="S24" s="110"/>
    </row>
    <row r="25" spans="1:19" ht="12.5">
      <c r="A25" s="121" t="s">
        <v>80</v>
      </c>
      <c r="B25" s="120">
        <v>18</v>
      </c>
      <c r="C25" s="122">
        <v>-34694986</v>
      </c>
      <c r="D25" s="122">
        <v>-22343299</v>
      </c>
      <c r="E25" s="122">
        <v>-19630342</v>
      </c>
      <c r="F25" s="122">
        <v>-9672096</v>
      </c>
      <c r="G25" s="3"/>
      <c r="H25" s="135"/>
      <c r="I25" s="123"/>
      <c r="J25" s="124"/>
      <c r="K25" s="124"/>
      <c r="L25" s="124"/>
      <c r="M25" s="124"/>
      <c r="N25" s="110"/>
      <c r="O25" s="110"/>
      <c r="P25" s="110"/>
      <c r="Q25" s="110"/>
      <c r="R25" s="110"/>
      <c r="S25" s="110"/>
    </row>
    <row r="26" spans="1:19" ht="12.5">
      <c r="A26" s="121" t="s">
        <v>81</v>
      </c>
      <c r="B26" s="120">
        <v>19</v>
      </c>
      <c r="C26" s="122">
        <v>9216757</v>
      </c>
      <c r="D26" s="122">
        <v>3554275</v>
      </c>
      <c r="E26" s="122">
        <v>14271727</v>
      </c>
      <c r="F26" s="122">
        <v>7785900</v>
      </c>
      <c r="G26" s="3"/>
      <c r="H26" s="135"/>
      <c r="I26" s="123"/>
      <c r="J26" s="124"/>
      <c r="K26" s="124"/>
      <c r="L26" s="124"/>
      <c r="M26" s="124"/>
      <c r="N26" s="110"/>
      <c r="O26" s="110"/>
      <c r="P26" s="110"/>
      <c r="Q26" s="110"/>
      <c r="R26" s="110"/>
      <c r="S26" s="110"/>
    </row>
    <row r="27" spans="1:19" ht="12" customHeight="1">
      <c r="A27" s="121"/>
      <c r="B27" s="141"/>
      <c r="C27" s="142"/>
      <c r="D27" s="142"/>
      <c r="E27" s="142"/>
      <c r="F27" s="142"/>
      <c r="I27" s="4"/>
      <c r="J27" s="4"/>
      <c r="K27" s="107"/>
      <c r="L27" s="107"/>
      <c r="M27" s="107"/>
      <c r="N27" s="110"/>
      <c r="O27" s="110"/>
      <c r="P27" s="110"/>
      <c r="Q27" s="110"/>
      <c r="R27" s="110"/>
      <c r="S27" s="110"/>
    </row>
    <row r="28" spans="1:19" ht="13.5" customHeight="1">
      <c r="A28" s="128" t="s">
        <v>82</v>
      </c>
      <c r="B28" s="129"/>
      <c r="C28" s="130">
        <f>+SUM(C22:C26)</f>
        <v>16228923</v>
      </c>
      <c r="D28" s="130">
        <f>+SUM(D22:D26)</f>
        <v>6472872</v>
      </c>
      <c r="E28" s="130">
        <f>+SUM(E22:E26)</f>
        <v>20982126</v>
      </c>
      <c r="F28" s="130">
        <f>+SUM(F22:F26)</f>
        <v>6504328</v>
      </c>
      <c r="G28" s="3"/>
      <c r="H28" s="3"/>
      <c r="I28" s="3"/>
      <c r="J28" s="3"/>
      <c r="K28" s="132"/>
      <c r="L28" s="132"/>
      <c r="M28" s="132"/>
      <c r="N28" s="110"/>
      <c r="O28" s="110"/>
      <c r="P28" s="110"/>
      <c r="Q28" s="110"/>
      <c r="R28" s="110"/>
      <c r="S28" s="110"/>
    </row>
    <row r="29" spans="1:19" ht="12.5">
      <c r="A29" s="119"/>
      <c r="B29" s="143"/>
      <c r="C29" s="142"/>
      <c r="D29" s="142"/>
      <c r="E29" s="142"/>
      <c r="F29" s="142"/>
      <c r="G29" s="3"/>
      <c r="H29" s="135"/>
      <c r="I29" s="107"/>
      <c r="J29" s="107"/>
      <c r="K29" s="107"/>
      <c r="L29" s="107"/>
      <c r="M29" s="107"/>
      <c r="N29" s="110"/>
      <c r="O29" s="110"/>
      <c r="P29" s="110"/>
      <c r="Q29" s="110"/>
      <c r="R29" s="110"/>
      <c r="S29" s="110"/>
    </row>
    <row r="30" spans="1:19" ht="12.5">
      <c r="A30" s="119" t="s">
        <v>83</v>
      </c>
      <c r="B30" s="139"/>
      <c r="C30" s="127">
        <f>+SUM(C31:C32)</f>
        <v>-3241362</v>
      </c>
      <c r="D30" s="127">
        <f>+SUM(D31:D32)</f>
        <v>-362088</v>
      </c>
      <c r="E30" s="127">
        <f>+SUM(E31:E32)</f>
        <v>224250</v>
      </c>
      <c r="F30" s="127">
        <f>+SUM(F31:F32)</f>
        <v>1565539</v>
      </c>
      <c r="G30" s="3"/>
      <c r="H30" s="135"/>
      <c r="I30" s="110"/>
      <c r="J30" s="132"/>
      <c r="K30" s="132"/>
      <c r="L30" s="132"/>
      <c r="M30" s="132"/>
      <c r="N30" s="110"/>
      <c r="O30" s="110"/>
      <c r="P30" s="110"/>
      <c r="Q30" s="110"/>
      <c r="R30" s="110"/>
      <c r="S30" s="110"/>
    </row>
    <row r="31" spans="1:19" ht="12.5">
      <c r="A31" s="216" t="s">
        <v>84</v>
      </c>
      <c r="B31" s="120">
        <v>20</v>
      </c>
      <c r="C31" s="122">
        <v>-884941</v>
      </c>
      <c r="D31" s="122">
        <v>-426968</v>
      </c>
      <c r="E31" s="122">
        <v>-355783</v>
      </c>
      <c r="F31" s="122">
        <v>-207796</v>
      </c>
      <c r="G31" s="3"/>
      <c r="H31" s="135"/>
      <c r="I31" s="123"/>
      <c r="J31" s="124"/>
      <c r="K31" s="124"/>
      <c r="L31" s="124"/>
      <c r="M31" s="124"/>
      <c r="N31" s="110"/>
      <c r="O31" s="110"/>
      <c r="P31" s="110"/>
      <c r="Q31" s="110"/>
      <c r="R31" s="110"/>
      <c r="S31" s="110"/>
    </row>
    <row r="32" spans="1:19" ht="12.5">
      <c r="A32" s="216" t="s">
        <v>85</v>
      </c>
      <c r="B32" s="120">
        <v>20</v>
      </c>
      <c r="C32" s="122">
        <v>-2356421</v>
      </c>
      <c r="D32" s="122">
        <v>64880</v>
      </c>
      <c r="E32" s="122">
        <v>580033</v>
      </c>
      <c r="F32" s="122">
        <v>1773335</v>
      </c>
      <c r="G32" s="3"/>
      <c r="H32" s="135"/>
      <c r="I32" s="123"/>
      <c r="J32" s="124"/>
      <c r="K32" s="124"/>
      <c r="L32" s="124"/>
      <c r="M32" s="124"/>
      <c r="N32" s="110"/>
      <c r="O32" s="110"/>
      <c r="P32" s="110"/>
      <c r="Q32" s="110"/>
      <c r="R32" s="110"/>
      <c r="S32" s="110"/>
    </row>
    <row r="33" spans="1:19" ht="12" customHeight="1">
      <c r="A33" s="140"/>
      <c r="B33" s="141"/>
      <c r="I33" s="4"/>
      <c r="J33" s="4"/>
      <c r="K33" s="107"/>
      <c r="L33" s="107"/>
      <c r="M33" s="107"/>
      <c r="N33" s="110"/>
      <c r="O33" s="110"/>
      <c r="P33" s="110"/>
      <c r="Q33" s="110"/>
      <c r="R33" s="110"/>
      <c r="S33" s="110"/>
    </row>
    <row r="34" spans="1:19" ht="12.5">
      <c r="A34" s="128" t="s">
        <v>86</v>
      </c>
      <c r="B34" s="129"/>
      <c r="C34" s="130">
        <f>+C28+C31+C32</f>
        <v>12987561</v>
      </c>
      <c r="D34" s="130">
        <f>+D28+D31+D32</f>
        <v>6110784</v>
      </c>
      <c r="E34" s="130">
        <f>+E28+E31+E32</f>
        <v>21206376</v>
      </c>
      <c r="F34" s="130">
        <f>+F28+F31+F32</f>
        <v>8069867</v>
      </c>
      <c r="G34" s="3"/>
      <c r="H34" s="3"/>
      <c r="I34" s="3"/>
      <c r="J34" s="3"/>
      <c r="K34" s="132"/>
      <c r="L34" s="132"/>
      <c r="M34" s="132"/>
      <c r="N34" s="110"/>
      <c r="O34" s="110"/>
      <c r="P34" s="110"/>
      <c r="Q34" s="110"/>
      <c r="R34" s="110"/>
      <c r="S34" s="110"/>
    </row>
    <row r="35" spans="1:19" ht="12.5">
      <c r="A35" s="128"/>
      <c r="B35" s="129"/>
      <c r="C35" s="145"/>
      <c r="D35" s="145"/>
      <c r="E35" s="145"/>
      <c r="F35" s="145"/>
      <c r="G35" s="3"/>
      <c r="H35" s="135"/>
      <c r="I35" s="107"/>
      <c r="J35" s="107"/>
      <c r="K35" s="107"/>
      <c r="L35" s="107"/>
      <c r="M35" s="107"/>
      <c r="N35" s="110"/>
      <c r="O35" s="110"/>
      <c r="P35" s="110"/>
      <c r="Q35" s="110"/>
      <c r="R35" s="110"/>
      <c r="S35" s="110"/>
    </row>
    <row r="36" spans="1:19" s="138" customFormat="1" ht="17.25" customHeight="1" thickBot="1">
      <c r="A36" s="146" t="s">
        <v>87</v>
      </c>
      <c r="B36" s="147">
        <v>21</v>
      </c>
      <c r="C36" s="180" t="str">
        <f>+TEXT(C34/Liabilities!$C$42,"#.##0") &amp; " Kr"</f>
        <v>4 Kr</v>
      </c>
      <c r="D36" s="179" t="str">
        <f>+TEXT(D34/Liabilities!$C$42,"#.##0") &amp; " Kr"</f>
        <v>2 Kr</v>
      </c>
      <c r="E36" s="179" t="str">
        <f>+TEXT(E34/Liabilities!$C$42,"#.##0") &amp; " Kr"</f>
        <v>6 Kr</v>
      </c>
      <c r="F36" s="179" t="str">
        <f>+TEXT(F34/Liabilities!$C$42,"#.##0") &amp; " Kr"</f>
        <v>2 Kr</v>
      </c>
      <c r="G36" s="3"/>
      <c r="H36" s="135"/>
      <c r="I36" s="131"/>
      <c r="J36" s="111"/>
      <c r="K36" s="111"/>
      <c r="L36" s="111"/>
      <c r="M36" s="111"/>
      <c r="N36" s="110"/>
      <c r="O36" s="110"/>
      <c r="P36" s="110"/>
      <c r="Q36" s="110"/>
      <c r="R36" s="110"/>
      <c r="S36" s="110"/>
    </row>
    <row r="37" spans="1:19" ht="12" thickTop="1">
      <c r="D37" s="144"/>
      <c r="F37" s="144"/>
      <c r="H37" s="135"/>
      <c r="I37" s="148"/>
    </row>
    <row r="38" spans="1:19" ht="12.5">
      <c r="H38" s="135"/>
      <c r="I38" s="109"/>
      <c r="J38" s="109"/>
    </row>
    <row r="39" spans="1:19" ht="12.5">
      <c r="H39" s="135"/>
      <c r="I39" s="149"/>
      <c r="J39" s="109"/>
    </row>
    <row r="40" spans="1:19" ht="12.5">
      <c r="H40" s="135"/>
      <c r="I40" s="109"/>
      <c r="J40" s="109"/>
    </row>
    <row r="41" spans="1:19" ht="12.5">
      <c r="H41" s="135"/>
      <c r="I41" s="150"/>
      <c r="J41" s="109"/>
    </row>
  </sheetData>
  <mergeCells count="1">
    <mergeCell ref="A1:F1"/>
  </mergeCells>
  <pageMargins left="0.7" right="0.7" top="0.75" bottom="0.75" header="0.3" footer="0.3"/>
  <pageSetup paperSize="9" scale="58" fitToHeight="0" orientation="portrait" r:id="rId1"/>
  <headerFooter>
    <oddFooter>&amp;R&amp;1#&amp;"Calibri"&amp;10&amp;K008000Herkese Açık-Public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2E0C85-115B-4AD1-B66E-B7594C415D53}">
  <sheetPr>
    <tabColor rgb="FF002060"/>
    <pageSetUpPr fitToPage="1"/>
  </sheetPr>
  <dimension ref="A1:T37"/>
  <sheetViews>
    <sheetView showGridLines="0" view="pageBreakPreview" zoomScale="85" zoomScaleNormal="80" zoomScaleSheetLayoutView="85" workbookViewId="0">
      <selection sqref="A1:F1"/>
    </sheetView>
  </sheetViews>
  <sheetFormatPr defaultColWidth="8.81640625" defaultRowHeight="11.5"/>
  <cols>
    <col min="1" max="1" width="62" style="107" customWidth="1"/>
    <col min="2" max="2" width="13.7265625" style="106" customWidth="1"/>
    <col min="3" max="3" width="20.26953125" style="106" customWidth="1"/>
    <col min="4" max="4" width="21.7265625" style="106" customWidth="1"/>
    <col min="5" max="5" width="20.26953125" style="106" customWidth="1"/>
    <col min="6" max="6" width="21.7265625" style="106" customWidth="1"/>
    <col min="7" max="7" width="11.7265625" style="4" bestFit="1" customWidth="1"/>
    <col min="8" max="8" width="10.81640625" style="4" bestFit="1" customWidth="1"/>
    <col min="9" max="12" width="15.453125" style="107" bestFit="1" customWidth="1"/>
    <col min="13" max="13" width="4.81640625" style="107" bestFit="1" customWidth="1"/>
    <col min="14" max="239" width="8.81640625" style="107"/>
    <col min="240" max="240" width="37.453125" style="107" customWidth="1"/>
    <col min="241" max="241" width="13.453125" style="107" customWidth="1"/>
    <col min="242" max="245" width="15" style="107" customWidth="1"/>
    <col min="246" max="495" width="8.81640625" style="107"/>
    <col min="496" max="496" width="37.453125" style="107" customWidth="1"/>
    <col min="497" max="497" width="13.453125" style="107" customWidth="1"/>
    <col min="498" max="501" width="15" style="107" customWidth="1"/>
    <col min="502" max="751" width="8.81640625" style="107"/>
    <col min="752" max="752" width="37.453125" style="107" customWidth="1"/>
    <col min="753" max="753" width="13.453125" style="107" customWidth="1"/>
    <col min="754" max="757" width="15" style="107" customWidth="1"/>
    <col min="758" max="1007" width="8.81640625" style="107"/>
    <col min="1008" max="1008" width="37.453125" style="107" customWidth="1"/>
    <col min="1009" max="1009" width="13.453125" style="107" customWidth="1"/>
    <col min="1010" max="1013" width="15" style="107" customWidth="1"/>
    <col min="1014" max="1263" width="8.81640625" style="107"/>
    <col min="1264" max="1264" width="37.453125" style="107" customWidth="1"/>
    <col min="1265" max="1265" width="13.453125" style="107" customWidth="1"/>
    <col min="1266" max="1269" width="15" style="107" customWidth="1"/>
    <col min="1270" max="1519" width="8.81640625" style="107"/>
    <col min="1520" max="1520" width="37.453125" style="107" customWidth="1"/>
    <col min="1521" max="1521" width="13.453125" style="107" customWidth="1"/>
    <col min="1522" max="1525" width="15" style="107" customWidth="1"/>
    <col min="1526" max="1775" width="8.81640625" style="107"/>
    <col min="1776" max="1776" width="37.453125" style="107" customWidth="1"/>
    <col min="1777" max="1777" width="13.453125" style="107" customWidth="1"/>
    <col min="1778" max="1781" width="15" style="107" customWidth="1"/>
    <col min="1782" max="2031" width="8.81640625" style="107"/>
    <col min="2032" max="2032" width="37.453125" style="107" customWidth="1"/>
    <col min="2033" max="2033" width="13.453125" style="107" customWidth="1"/>
    <col min="2034" max="2037" width="15" style="107" customWidth="1"/>
    <col min="2038" max="2287" width="8.81640625" style="107"/>
    <col min="2288" max="2288" width="37.453125" style="107" customWidth="1"/>
    <col min="2289" max="2289" width="13.453125" style="107" customWidth="1"/>
    <col min="2290" max="2293" width="15" style="107" customWidth="1"/>
    <col min="2294" max="2543" width="8.81640625" style="107"/>
    <col min="2544" max="2544" width="37.453125" style="107" customWidth="1"/>
    <col min="2545" max="2545" width="13.453125" style="107" customWidth="1"/>
    <col min="2546" max="2549" width="15" style="107" customWidth="1"/>
    <col min="2550" max="2799" width="8.81640625" style="107"/>
    <col min="2800" max="2800" width="37.453125" style="107" customWidth="1"/>
    <col min="2801" max="2801" width="13.453125" style="107" customWidth="1"/>
    <col min="2802" max="2805" width="15" style="107" customWidth="1"/>
    <col min="2806" max="3055" width="8.81640625" style="107"/>
    <col min="3056" max="3056" width="37.453125" style="107" customWidth="1"/>
    <col min="3057" max="3057" width="13.453125" style="107" customWidth="1"/>
    <col min="3058" max="3061" width="15" style="107" customWidth="1"/>
    <col min="3062" max="3311" width="8.81640625" style="107"/>
    <col min="3312" max="3312" width="37.453125" style="107" customWidth="1"/>
    <col min="3313" max="3313" width="13.453125" style="107" customWidth="1"/>
    <col min="3314" max="3317" width="15" style="107" customWidth="1"/>
    <col min="3318" max="3567" width="8.81640625" style="107"/>
    <col min="3568" max="3568" width="37.453125" style="107" customWidth="1"/>
    <col min="3569" max="3569" width="13.453125" style="107" customWidth="1"/>
    <col min="3570" max="3573" width="15" style="107" customWidth="1"/>
    <col min="3574" max="3823" width="8.81640625" style="107"/>
    <col min="3824" max="3824" width="37.453125" style="107" customWidth="1"/>
    <col min="3825" max="3825" width="13.453125" style="107" customWidth="1"/>
    <col min="3826" max="3829" width="15" style="107" customWidth="1"/>
    <col min="3830" max="4079" width="8.81640625" style="107"/>
    <col min="4080" max="4080" width="37.453125" style="107" customWidth="1"/>
    <col min="4081" max="4081" width="13.453125" style="107" customWidth="1"/>
    <col min="4082" max="4085" width="15" style="107" customWidth="1"/>
    <col min="4086" max="4335" width="8.81640625" style="107"/>
    <col min="4336" max="4336" width="37.453125" style="107" customWidth="1"/>
    <col min="4337" max="4337" width="13.453125" style="107" customWidth="1"/>
    <col min="4338" max="4341" width="15" style="107" customWidth="1"/>
    <col min="4342" max="4591" width="8.81640625" style="107"/>
    <col min="4592" max="4592" width="37.453125" style="107" customWidth="1"/>
    <col min="4593" max="4593" width="13.453125" style="107" customWidth="1"/>
    <col min="4594" max="4597" width="15" style="107" customWidth="1"/>
    <col min="4598" max="4847" width="8.81640625" style="107"/>
    <col min="4848" max="4848" width="37.453125" style="107" customWidth="1"/>
    <col min="4849" max="4849" width="13.453125" style="107" customWidth="1"/>
    <col min="4850" max="4853" width="15" style="107" customWidth="1"/>
    <col min="4854" max="5103" width="8.81640625" style="107"/>
    <col min="5104" max="5104" width="37.453125" style="107" customWidth="1"/>
    <col min="5105" max="5105" width="13.453125" style="107" customWidth="1"/>
    <col min="5106" max="5109" width="15" style="107" customWidth="1"/>
    <col min="5110" max="5359" width="8.81640625" style="107"/>
    <col min="5360" max="5360" width="37.453125" style="107" customWidth="1"/>
    <col min="5361" max="5361" width="13.453125" style="107" customWidth="1"/>
    <col min="5362" max="5365" width="15" style="107" customWidth="1"/>
    <col min="5366" max="5615" width="8.81640625" style="107"/>
    <col min="5616" max="5616" width="37.453125" style="107" customWidth="1"/>
    <col min="5617" max="5617" width="13.453125" style="107" customWidth="1"/>
    <col min="5618" max="5621" width="15" style="107" customWidth="1"/>
    <col min="5622" max="5871" width="8.81640625" style="107"/>
    <col min="5872" max="5872" width="37.453125" style="107" customWidth="1"/>
    <col min="5873" max="5873" width="13.453125" style="107" customWidth="1"/>
    <col min="5874" max="5877" width="15" style="107" customWidth="1"/>
    <col min="5878" max="6127" width="8.81640625" style="107"/>
    <col min="6128" max="6128" width="37.453125" style="107" customWidth="1"/>
    <col min="6129" max="6129" width="13.453125" style="107" customWidth="1"/>
    <col min="6130" max="6133" width="15" style="107" customWidth="1"/>
    <col min="6134" max="6383" width="8.81640625" style="107"/>
    <col min="6384" max="6384" width="37.453125" style="107" customWidth="1"/>
    <col min="6385" max="6385" width="13.453125" style="107" customWidth="1"/>
    <col min="6386" max="6389" width="15" style="107" customWidth="1"/>
    <col min="6390" max="6639" width="8.81640625" style="107"/>
    <col min="6640" max="6640" width="37.453125" style="107" customWidth="1"/>
    <col min="6641" max="6641" width="13.453125" style="107" customWidth="1"/>
    <col min="6642" max="6645" width="15" style="107" customWidth="1"/>
    <col min="6646" max="6895" width="8.81640625" style="107"/>
    <col min="6896" max="6896" width="37.453125" style="107" customWidth="1"/>
    <col min="6897" max="6897" width="13.453125" style="107" customWidth="1"/>
    <col min="6898" max="6901" width="15" style="107" customWidth="1"/>
    <col min="6902" max="7151" width="8.81640625" style="107"/>
    <col min="7152" max="7152" width="37.453125" style="107" customWidth="1"/>
    <col min="7153" max="7153" width="13.453125" style="107" customWidth="1"/>
    <col min="7154" max="7157" width="15" style="107" customWidth="1"/>
    <col min="7158" max="7407" width="8.81640625" style="107"/>
    <col min="7408" max="7408" width="37.453125" style="107" customWidth="1"/>
    <col min="7409" max="7409" width="13.453125" style="107" customWidth="1"/>
    <col min="7410" max="7413" width="15" style="107" customWidth="1"/>
    <col min="7414" max="7663" width="8.81640625" style="107"/>
    <col min="7664" max="7664" width="37.453125" style="107" customWidth="1"/>
    <col min="7665" max="7665" width="13.453125" style="107" customWidth="1"/>
    <col min="7666" max="7669" width="15" style="107" customWidth="1"/>
    <col min="7670" max="7919" width="8.81640625" style="107"/>
    <col min="7920" max="7920" width="37.453125" style="107" customWidth="1"/>
    <col min="7921" max="7921" width="13.453125" style="107" customWidth="1"/>
    <col min="7922" max="7925" width="15" style="107" customWidth="1"/>
    <col min="7926" max="8175" width="8.81640625" style="107"/>
    <col min="8176" max="8176" width="37.453125" style="107" customWidth="1"/>
    <col min="8177" max="8177" width="13.453125" style="107" customWidth="1"/>
    <col min="8178" max="8181" width="15" style="107" customWidth="1"/>
    <col min="8182" max="8431" width="8.81640625" style="107"/>
    <col min="8432" max="8432" width="37.453125" style="107" customWidth="1"/>
    <col min="8433" max="8433" width="13.453125" style="107" customWidth="1"/>
    <col min="8434" max="8437" width="15" style="107" customWidth="1"/>
    <col min="8438" max="8687" width="8.81640625" style="107"/>
    <col min="8688" max="8688" width="37.453125" style="107" customWidth="1"/>
    <col min="8689" max="8689" width="13.453125" style="107" customWidth="1"/>
    <col min="8690" max="8693" width="15" style="107" customWidth="1"/>
    <col min="8694" max="8943" width="8.81640625" style="107"/>
    <col min="8944" max="8944" width="37.453125" style="107" customWidth="1"/>
    <col min="8945" max="8945" width="13.453125" style="107" customWidth="1"/>
    <col min="8946" max="8949" width="15" style="107" customWidth="1"/>
    <col min="8950" max="9199" width="8.81640625" style="107"/>
    <col min="9200" max="9200" width="37.453125" style="107" customWidth="1"/>
    <col min="9201" max="9201" width="13.453125" style="107" customWidth="1"/>
    <col min="9202" max="9205" width="15" style="107" customWidth="1"/>
    <col min="9206" max="9455" width="8.81640625" style="107"/>
    <col min="9456" max="9456" width="37.453125" style="107" customWidth="1"/>
    <col min="9457" max="9457" width="13.453125" style="107" customWidth="1"/>
    <col min="9458" max="9461" width="15" style="107" customWidth="1"/>
    <col min="9462" max="9711" width="8.81640625" style="107"/>
    <col min="9712" max="9712" width="37.453125" style="107" customWidth="1"/>
    <col min="9713" max="9713" width="13.453125" style="107" customWidth="1"/>
    <col min="9714" max="9717" width="15" style="107" customWidth="1"/>
    <col min="9718" max="9967" width="8.81640625" style="107"/>
    <col min="9968" max="9968" width="37.453125" style="107" customWidth="1"/>
    <col min="9969" max="9969" width="13.453125" style="107" customWidth="1"/>
    <col min="9970" max="9973" width="15" style="107" customWidth="1"/>
    <col min="9974" max="10223" width="8.81640625" style="107"/>
    <col min="10224" max="10224" width="37.453125" style="107" customWidth="1"/>
    <col min="10225" max="10225" width="13.453125" style="107" customWidth="1"/>
    <col min="10226" max="10229" width="15" style="107" customWidth="1"/>
    <col min="10230" max="10479" width="8.81640625" style="107"/>
    <col min="10480" max="10480" width="37.453125" style="107" customWidth="1"/>
    <col min="10481" max="10481" width="13.453125" style="107" customWidth="1"/>
    <col min="10482" max="10485" width="15" style="107" customWidth="1"/>
    <col min="10486" max="10735" width="8.81640625" style="107"/>
    <col min="10736" max="10736" width="37.453125" style="107" customWidth="1"/>
    <col min="10737" max="10737" width="13.453125" style="107" customWidth="1"/>
    <col min="10738" max="10741" width="15" style="107" customWidth="1"/>
    <col min="10742" max="10991" width="8.81640625" style="107"/>
    <col min="10992" max="10992" width="37.453125" style="107" customWidth="1"/>
    <col min="10993" max="10993" width="13.453125" style="107" customWidth="1"/>
    <col min="10994" max="10997" width="15" style="107" customWidth="1"/>
    <col min="10998" max="11247" width="8.81640625" style="107"/>
    <col min="11248" max="11248" width="37.453125" style="107" customWidth="1"/>
    <col min="11249" max="11249" width="13.453125" style="107" customWidth="1"/>
    <col min="11250" max="11253" width="15" style="107" customWidth="1"/>
    <col min="11254" max="11503" width="8.81640625" style="107"/>
    <col min="11504" max="11504" width="37.453125" style="107" customWidth="1"/>
    <col min="11505" max="11505" width="13.453125" style="107" customWidth="1"/>
    <col min="11506" max="11509" width="15" style="107" customWidth="1"/>
    <col min="11510" max="11759" width="8.81640625" style="107"/>
    <col min="11760" max="11760" width="37.453125" style="107" customWidth="1"/>
    <col min="11761" max="11761" width="13.453125" style="107" customWidth="1"/>
    <col min="11762" max="11765" width="15" style="107" customWidth="1"/>
    <col min="11766" max="12015" width="8.81640625" style="107"/>
    <col min="12016" max="12016" width="37.453125" style="107" customWidth="1"/>
    <col min="12017" max="12017" width="13.453125" style="107" customWidth="1"/>
    <col min="12018" max="12021" width="15" style="107" customWidth="1"/>
    <col min="12022" max="12271" width="8.81640625" style="107"/>
    <col min="12272" max="12272" width="37.453125" style="107" customWidth="1"/>
    <col min="12273" max="12273" width="13.453125" style="107" customWidth="1"/>
    <col min="12274" max="12277" width="15" style="107" customWidth="1"/>
    <col min="12278" max="12527" width="8.81640625" style="107"/>
    <col min="12528" max="12528" width="37.453125" style="107" customWidth="1"/>
    <col min="12529" max="12529" width="13.453125" style="107" customWidth="1"/>
    <col min="12530" max="12533" width="15" style="107" customWidth="1"/>
    <col min="12534" max="12783" width="8.81640625" style="107"/>
    <col min="12784" max="12784" width="37.453125" style="107" customWidth="1"/>
    <col min="12785" max="12785" width="13.453125" style="107" customWidth="1"/>
    <col min="12786" max="12789" width="15" style="107" customWidth="1"/>
    <col min="12790" max="13039" width="8.81640625" style="107"/>
    <col min="13040" max="13040" width="37.453125" style="107" customWidth="1"/>
    <col min="13041" max="13041" width="13.453125" style="107" customWidth="1"/>
    <col min="13042" max="13045" width="15" style="107" customWidth="1"/>
    <col min="13046" max="13295" width="8.81640625" style="107"/>
    <col min="13296" max="13296" width="37.453125" style="107" customWidth="1"/>
    <col min="13297" max="13297" width="13.453125" style="107" customWidth="1"/>
    <col min="13298" max="13301" width="15" style="107" customWidth="1"/>
    <col min="13302" max="13551" width="8.81640625" style="107"/>
    <col min="13552" max="13552" width="37.453125" style="107" customWidth="1"/>
    <col min="13553" max="13553" width="13.453125" style="107" customWidth="1"/>
    <col min="13554" max="13557" width="15" style="107" customWidth="1"/>
    <col min="13558" max="13807" width="8.81640625" style="107"/>
    <col min="13808" max="13808" width="37.453125" style="107" customWidth="1"/>
    <col min="13809" max="13809" width="13.453125" style="107" customWidth="1"/>
    <col min="13810" max="13813" width="15" style="107" customWidth="1"/>
    <col min="13814" max="14063" width="8.81640625" style="107"/>
    <col min="14064" max="14064" width="37.453125" style="107" customWidth="1"/>
    <col min="14065" max="14065" width="13.453125" style="107" customWidth="1"/>
    <col min="14066" max="14069" width="15" style="107" customWidth="1"/>
    <col min="14070" max="14319" width="8.81640625" style="107"/>
    <col min="14320" max="14320" width="37.453125" style="107" customWidth="1"/>
    <col min="14321" max="14321" width="13.453125" style="107" customWidth="1"/>
    <col min="14322" max="14325" width="15" style="107" customWidth="1"/>
    <col min="14326" max="14575" width="8.81640625" style="107"/>
    <col min="14576" max="14576" width="37.453125" style="107" customWidth="1"/>
    <col min="14577" max="14577" width="13.453125" style="107" customWidth="1"/>
    <col min="14578" max="14581" width="15" style="107" customWidth="1"/>
    <col min="14582" max="14831" width="8.81640625" style="107"/>
    <col min="14832" max="14832" width="37.453125" style="107" customWidth="1"/>
    <col min="14833" max="14833" width="13.453125" style="107" customWidth="1"/>
    <col min="14834" max="14837" width="15" style="107" customWidth="1"/>
    <col min="14838" max="15087" width="8.81640625" style="107"/>
    <col min="15088" max="15088" width="37.453125" style="107" customWidth="1"/>
    <col min="15089" max="15089" width="13.453125" style="107" customWidth="1"/>
    <col min="15090" max="15093" width="15" style="107" customWidth="1"/>
    <col min="15094" max="15343" width="8.81640625" style="107"/>
    <col min="15344" max="15344" width="37.453125" style="107" customWidth="1"/>
    <col min="15345" max="15345" width="13.453125" style="107" customWidth="1"/>
    <col min="15346" max="15349" width="15" style="107" customWidth="1"/>
    <col min="15350" max="15599" width="8.81640625" style="107"/>
    <col min="15600" max="15600" width="37.453125" style="107" customWidth="1"/>
    <col min="15601" max="15601" width="13.453125" style="107" customWidth="1"/>
    <col min="15602" max="15605" width="15" style="107" customWidth="1"/>
    <col min="15606" max="15855" width="8.81640625" style="107"/>
    <col min="15856" max="15856" width="37.453125" style="107" customWidth="1"/>
    <col min="15857" max="15857" width="13.453125" style="107" customWidth="1"/>
    <col min="15858" max="15861" width="15" style="107" customWidth="1"/>
    <col min="15862" max="16111" width="8.81640625" style="107"/>
    <col min="16112" max="16112" width="37.453125" style="107" customWidth="1"/>
    <col min="16113" max="16113" width="13.453125" style="107" customWidth="1"/>
    <col min="16114" max="16117" width="15" style="107" customWidth="1"/>
    <col min="16118" max="16384" width="8.81640625" style="107"/>
  </cols>
  <sheetData>
    <row r="1" spans="1:20" ht="34" customHeight="1">
      <c r="A1" s="183" t="s">
        <v>95</v>
      </c>
      <c r="B1" s="183"/>
      <c r="C1" s="183"/>
      <c r="D1" s="183"/>
      <c r="E1" s="183"/>
      <c r="F1" s="183"/>
    </row>
    <row r="2" spans="1:20" ht="38.25" customHeight="1">
      <c r="A2" s="172" t="s">
        <v>24</v>
      </c>
      <c r="B2" s="173"/>
      <c r="C2" s="175" t="s">
        <v>88</v>
      </c>
      <c r="D2" s="175" t="s">
        <v>89</v>
      </c>
      <c r="E2" s="175" t="s">
        <v>88</v>
      </c>
      <c r="F2" s="175" t="s">
        <v>89</v>
      </c>
      <c r="I2" s="111"/>
      <c r="J2" s="111"/>
      <c r="K2" s="111"/>
      <c r="L2" s="111"/>
      <c r="M2" s="110"/>
    </row>
    <row r="3" spans="1:20" ht="28.5" customHeight="1">
      <c r="A3" s="112"/>
      <c r="B3" s="113" t="s">
        <v>25</v>
      </c>
      <c r="C3" s="68" t="s">
        <v>90</v>
      </c>
      <c r="D3" s="68" t="s">
        <v>91</v>
      </c>
      <c r="E3" s="68" t="s">
        <v>92</v>
      </c>
      <c r="F3" s="68" t="s">
        <v>93</v>
      </c>
      <c r="I3" s="111"/>
      <c r="J3" s="111"/>
      <c r="K3" s="111"/>
      <c r="L3" s="111"/>
      <c r="M3" s="110"/>
    </row>
    <row r="4" spans="1:20" ht="12.5">
      <c r="A4" s="151"/>
      <c r="B4" s="152"/>
      <c r="C4" s="152"/>
      <c r="D4" s="153"/>
      <c r="E4" s="152"/>
      <c r="F4" s="153"/>
      <c r="I4" s="4"/>
      <c r="J4" s="4"/>
      <c r="K4" s="114"/>
      <c r="L4" s="114"/>
      <c r="M4" s="110"/>
    </row>
    <row r="5" spans="1:20" ht="12.5">
      <c r="A5" s="217" t="s">
        <v>86</v>
      </c>
      <c r="B5" s="136"/>
      <c r="C5" s="154">
        <v>12987561</v>
      </c>
      <c r="D5" s="154">
        <v>6110784</v>
      </c>
      <c r="E5" s="154">
        <v>21206376</v>
      </c>
      <c r="F5" s="154">
        <v>8069867</v>
      </c>
      <c r="I5" s="4"/>
      <c r="J5" s="4"/>
      <c r="K5" s="155"/>
      <c r="L5" s="155"/>
      <c r="M5" s="110"/>
    </row>
    <row r="6" spans="1:20" ht="12.5">
      <c r="A6" s="218"/>
      <c r="B6" s="139"/>
      <c r="C6" s="139"/>
      <c r="D6" s="120"/>
      <c r="E6" s="139"/>
      <c r="F6" s="120"/>
      <c r="M6" s="110"/>
    </row>
    <row r="7" spans="1:20" ht="12.5">
      <c r="A7" s="218" t="s">
        <v>96</v>
      </c>
      <c r="B7" s="139"/>
      <c r="C7" s="139"/>
      <c r="D7" s="134"/>
      <c r="E7" s="139"/>
      <c r="F7" s="134"/>
      <c r="M7" s="110"/>
    </row>
    <row r="8" spans="1:20" ht="12.5">
      <c r="A8" s="219"/>
      <c r="B8" s="139"/>
      <c r="C8" s="120"/>
      <c r="D8" s="120"/>
      <c r="E8" s="120"/>
      <c r="F8" s="120"/>
      <c r="I8" s="110"/>
      <c r="J8" s="110"/>
      <c r="K8" s="110"/>
      <c r="L8" s="110"/>
      <c r="M8" s="110"/>
    </row>
    <row r="9" spans="1:20" ht="12.5">
      <c r="A9" s="218" t="s">
        <v>97</v>
      </c>
      <c r="B9" s="120"/>
      <c r="C9" s="120"/>
      <c r="D9" s="134"/>
      <c r="E9" s="120"/>
      <c r="F9" s="134"/>
      <c r="I9" s="110"/>
      <c r="J9" s="110"/>
      <c r="K9" s="110"/>
      <c r="L9" s="110"/>
      <c r="M9" s="110"/>
    </row>
    <row r="10" spans="1:20" s="162" customFormat="1" ht="12.5">
      <c r="A10" s="220" t="s">
        <v>98</v>
      </c>
      <c r="B10" s="141"/>
      <c r="C10" s="160">
        <v>-204022</v>
      </c>
      <c r="D10" s="160">
        <v>-241387</v>
      </c>
      <c r="E10" s="160">
        <v>-967762</v>
      </c>
      <c r="F10" s="160">
        <v>-380277</v>
      </c>
      <c r="G10" s="4"/>
      <c r="H10" s="4"/>
      <c r="I10" s="157"/>
      <c r="J10" s="158"/>
      <c r="K10" s="158"/>
      <c r="L10" s="158"/>
      <c r="M10" s="110"/>
      <c r="N10" s="107"/>
      <c r="O10" s="107"/>
      <c r="P10" s="107"/>
      <c r="Q10" s="107"/>
      <c r="R10" s="107"/>
      <c r="S10" s="107"/>
      <c r="T10" s="107"/>
    </row>
    <row r="11" spans="1:20" ht="12" customHeight="1">
      <c r="A11" s="221"/>
      <c r="B11" s="133"/>
      <c r="C11" s="159"/>
      <c r="D11" s="159"/>
      <c r="E11" s="159"/>
      <c r="F11" s="159"/>
      <c r="M11" s="110"/>
    </row>
    <row r="12" spans="1:20" ht="32.25" customHeight="1">
      <c r="A12" s="218" t="s">
        <v>99</v>
      </c>
      <c r="B12" s="133"/>
      <c r="C12" s="159"/>
      <c r="D12" s="159"/>
      <c r="E12" s="159"/>
      <c r="F12" s="159"/>
      <c r="I12" s="110"/>
      <c r="J12" s="110"/>
      <c r="K12" s="110"/>
      <c r="L12" s="110"/>
      <c r="M12" s="110"/>
    </row>
    <row r="13" spans="1:20" s="162" customFormat="1" ht="12.5">
      <c r="A13" s="220" t="s">
        <v>100</v>
      </c>
      <c r="B13" s="141"/>
      <c r="C13" s="160">
        <v>51006</v>
      </c>
      <c r="D13" s="160">
        <v>60347</v>
      </c>
      <c r="E13" s="160">
        <v>241940</v>
      </c>
      <c r="F13" s="160">
        <v>95072</v>
      </c>
      <c r="G13" s="4"/>
      <c r="H13" s="4"/>
      <c r="I13" s="157"/>
      <c r="J13" s="158"/>
      <c r="K13" s="158"/>
      <c r="L13" s="158"/>
      <c r="M13" s="110"/>
      <c r="N13" s="107"/>
      <c r="O13" s="107"/>
      <c r="P13" s="107"/>
      <c r="Q13" s="107"/>
      <c r="R13" s="107"/>
      <c r="S13" s="107"/>
      <c r="T13" s="107"/>
    </row>
    <row r="14" spans="1:20" ht="12.5">
      <c r="A14" s="219"/>
      <c r="B14" s="133"/>
      <c r="C14" s="156"/>
      <c r="D14" s="156"/>
      <c r="E14" s="156"/>
      <c r="F14" s="156"/>
      <c r="M14" s="110"/>
    </row>
    <row r="15" spans="1:20" ht="12.5">
      <c r="A15" s="218" t="s">
        <v>101</v>
      </c>
      <c r="B15" s="133"/>
      <c r="C15" s="156"/>
      <c r="D15" s="156"/>
      <c r="E15" s="156"/>
      <c r="F15" s="156"/>
      <c r="I15" s="110"/>
      <c r="J15" s="110"/>
      <c r="K15" s="110"/>
      <c r="L15" s="110"/>
      <c r="M15" s="110"/>
    </row>
    <row r="16" spans="1:20" s="162" customFormat="1" ht="23">
      <c r="A16" s="222" t="s">
        <v>102</v>
      </c>
      <c r="B16" s="133"/>
      <c r="C16" s="156">
        <v>-52549</v>
      </c>
      <c r="D16" s="156">
        <v>-59443</v>
      </c>
      <c r="E16" s="156">
        <v>121763</v>
      </c>
      <c r="F16" s="156">
        <v>121763</v>
      </c>
      <c r="G16" s="4"/>
      <c r="H16" s="4"/>
      <c r="I16" s="158"/>
      <c r="J16" s="158"/>
      <c r="K16" s="158"/>
      <c r="L16" s="158"/>
      <c r="M16" s="110"/>
      <c r="N16" s="107"/>
      <c r="O16" s="107"/>
      <c r="P16" s="107"/>
      <c r="Q16" s="107"/>
      <c r="R16" s="107"/>
      <c r="S16" s="107"/>
      <c r="T16" s="107"/>
    </row>
    <row r="17" spans="1:20" s="162" customFormat="1" ht="12.5">
      <c r="A17" s="223" t="s">
        <v>103</v>
      </c>
      <c r="B17" s="133">
        <v>24</v>
      </c>
      <c r="C17" s="156">
        <v>1785404</v>
      </c>
      <c r="D17" s="156">
        <v>1903094</v>
      </c>
      <c r="E17" s="156">
        <v>-5171500</v>
      </c>
      <c r="F17" s="156">
        <v>-2516716</v>
      </c>
      <c r="G17" s="4"/>
      <c r="H17" s="4"/>
      <c r="I17" s="158"/>
      <c r="J17" s="158"/>
      <c r="K17" s="158"/>
      <c r="L17" s="158"/>
      <c r="M17" s="110"/>
      <c r="N17" s="107"/>
      <c r="O17" s="107"/>
      <c r="P17" s="107"/>
      <c r="Q17" s="107"/>
      <c r="R17" s="107"/>
      <c r="S17" s="107"/>
      <c r="T17" s="107"/>
    </row>
    <row r="18" spans="1:20" s="162" customFormat="1" ht="12.5">
      <c r="A18" s="220" t="s">
        <v>104</v>
      </c>
      <c r="B18" s="141"/>
      <c r="C18" s="160">
        <v>-2919742</v>
      </c>
      <c r="D18" s="160">
        <v>444292</v>
      </c>
      <c r="E18" s="160">
        <v>1457026</v>
      </c>
      <c r="F18" s="160">
        <v>3373385</v>
      </c>
      <c r="G18" s="4"/>
      <c r="H18" s="4"/>
      <c r="I18" s="157"/>
      <c r="J18" s="158"/>
      <c r="K18" s="158"/>
      <c r="L18" s="158"/>
      <c r="M18" s="110"/>
      <c r="N18" s="107"/>
      <c r="O18" s="107"/>
      <c r="P18" s="107"/>
      <c r="Q18" s="107"/>
      <c r="R18" s="107"/>
      <c r="S18" s="107"/>
      <c r="T18" s="107"/>
    </row>
    <row r="19" spans="1:20" s="162" customFormat="1" ht="12.5">
      <c r="A19" s="161"/>
      <c r="B19" s="133"/>
      <c r="C19" s="156"/>
      <c r="D19" s="156"/>
      <c r="E19" s="156"/>
      <c r="F19" s="156"/>
      <c r="G19" s="4"/>
      <c r="H19" s="4"/>
      <c r="M19" s="110"/>
      <c r="N19" s="107"/>
      <c r="O19" s="107"/>
      <c r="P19" s="107"/>
      <c r="Q19" s="107"/>
      <c r="R19" s="107"/>
      <c r="S19" s="107"/>
      <c r="T19" s="107"/>
    </row>
    <row r="20" spans="1:20" s="162" customFormat="1" ht="12.5">
      <c r="A20" s="224" t="s">
        <v>105</v>
      </c>
      <c r="B20" s="133"/>
      <c r="C20" s="156"/>
      <c r="D20" s="156"/>
      <c r="E20" s="156"/>
      <c r="F20" s="156"/>
      <c r="G20" s="4"/>
      <c r="H20" s="4"/>
      <c r="I20" s="110"/>
      <c r="J20" s="110"/>
      <c r="K20" s="110"/>
      <c r="L20" s="110"/>
      <c r="M20" s="110"/>
      <c r="N20" s="107"/>
      <c r="O20" s="107"/>
      <c r="P20" s="107"/>
      <c r="Q20" s="107"/>
      <c r="R20" s="107"/>
      <c r="S20" s="107"/>
      <c r="T20" s="107"/>
    </row>
    <row r="21" spans="1:20" ht="23">
      <c r="A21" s="225" t="s">
        <v>106</v>
      </c>
      <c r="B21" s="133"/>
      <c r="C21" s="156">
        <v>6569</v>
      </c>
      <c r="D21" s="156">
        <v>7431</v>
      </c>
      <c r="E21" s="156">
        <v>-6088</v>
      </c>
      <c r="F21" s="156">
        <v>-6088</v>
      </c>
      <c r="I21" s="158"/>
      <c r="J21" s="158"/>
      <c r="K21" s="158"/>
      <c r="L21" s="158"/>
      <c r="M21" s="110"/>
    </row>
    <row r="22" spans="1:20" s="162" customFormat="1" ht="12.5">
      <c r="A22" s="226" t="s">
        <v>107</v>
      </c>
      <c r="B22" s="141"/>
      <c r="C22" s="160">
        <v>729936</v>
      </c>
      <c r="D22" s="160">
        <v>-111073</v>
      </c>
      <c r="E22" s="160">
        <v>-364257</v>
      </c>
      <c r="F22" s="160">
        <v>-889913</v>
      </c>
      <c r="G22" s="4"/>
      <c r="H22" s="4"/>
      <c r="I22" s="157"/>
      <c r="J22" s="158"/>
      <c r="K22" s="158"/>
      <c r="L22" s="158"/>
      <c r="M22" s="110"/>
      <c r="N22" s="107"/>
      <c r="O22" s="107"/>
      <c r="P22" s="107"/>
      <c r="Q22" s="107"/>
      <c r="R22" s="107"/>
      <c r="S22" s="107"/>
      <c r="T22" s="107"/>
    </row>
    <row r="23" spans="1:20" s="162" customFormat="1" ht="12.5">
      <c r="A23" s="225"/>
      <c r="B23" s="133"/>
      <c r="G23" s="4"/>
      <c r="H23" s="4"/>
      <c r="I23" s="4"/>
      <c r="J23" s="4"/>
      <c r="M23" s="110"/>
      <c r="N23" s="107"/>
      <c r="O23" s="107"/>
      <c r="P23" s="107"/>
      <c r="Q23" s="107"/>
      <c r="R23" s="107"/>
      <c r="S23" s="107"/>
      <c r="T23" s="107"/>
    </row>
    <row r="24" spans="1:20" ht="12.5">
      <c r="A24" s="227" t="s">
        <v>108</v>
      </c>
      <c r="B24" s="136"/>
      <c r="C24" s="163">
        <f>+SUM(C10:C22)</f>
        <v>-603398</v>
      </c>
      <c r="D24" s="163">
        <f>+SUM(D10:D22)</f>
        <v>2003261</v>
      </c>
      <c r="E24" s="163">
        <f>+SUM(E10:E22)</f>
        <v>-4688878</v>
      </c>
      <c r="F24" s="163">
        <f>+SUM(F10:F22)</f>
        <v>-202774</v>
      </c>
      <c r="I24" s="4"/>
      <c r="J24" s="4"/>
      <c r="K24" s="155"/>
      <c r="L24" s="155"/>
      <c r="M24" s="110"/>
    </row>
    <row r="25" spans="1:20" ht="12.5">
      <c r="A25" s="228"/>
      <c r="B25" s="139"/>
      <c r="C25" s="120"/>
      <c r="D25" s="120"/>
      <c r="E25" s="120"/>
      <c r="F25" s="120"/>
      <c r="I25" s="110"/>
      <c r="J25" s="110"/>
      <c r="K25" s="110"/>
      <c r="L25" s="110"/>
      <c r="M25" s="110"/>
    </row>
    <row r="26" spans="1:20" ht="18.75" customHeight="1" thickBot="1">
      <c r="A26" s="229" t="s">
        <v>109</v>
      </c>
      <c r="B26" s="164"/>
      <c r="C26" s="165">
        <f>+C5+C24</f>
        <v>12384163</v>
      </c>
      <c r="D26" s="165">
        <f>+D5+D24</f>
        <v>8114045</v>
      </c>
      <c r="E26" s="165">
        <f>+E5+E24</f>
        <v>16517498</v>
      </c>
      <c r="F26" s="165">
        <f>+F5+F24</f>
        <v>7867093</v>
      </c>
      <c r="I26" s="4"/>
      <c r="J26" s="4"/>
      <c r="K26" s="155"/>
      <c r="L26" s="155"/>
      <c r="M26" s="110"/>
    </row>
    <row r="27" spans="1:20">
      <c r="A27" s="166"/>
      <c r="B27" s="167"/>
      <c r="C27" s="167"/>
      <c r="D27" s="168"/>
      <c r="E27" s="167"/>
      <c r="F27" s="168"/>
    </row>
    <row r="28" spans="1:20" ht="12.5">
      <c r="A28" s="169"/>
      <c r="B28" s="170"/>
      <c r="C28" s="170"/>
      <c r="D28" s="171"/>
      <c r="E28" s="170"/>
      <c r="F28" s="171"/>
      <c r="M28" s="110"/>
    </row>
    <row r="29" spans="1:20" ht="12.5">
      <c r="M29" s="110"/>
    </row>
    <row r="30" spans="1:20" ht="12.5">
      <c r="D30" s="144"/>
      <c r="F30" s="144"/>
      <c r="M30" s="110"/>
    </row>
    <row r="31" spans="1:20" ht="12.5">
      <c r="D31" s="144"/>
      <c r="F31" s="144"/>
      <c r="M31" s="110"/>
    </row>
    <row r="32" spans="1:20">
      <c r="D32" s="144"/>
      <c r="F32" s="144"/>
    </row>
    <row r="33" spans="4:6">
      <c r="D33" s="144"/>
      <c r="F33" s="144"/>
    </row>
    <row r="34" spans="4:6">
      <c r="D34" s="144"/>
      <c r="F34" s="144"/>
    </row>
    <row r="36" spans="4:6">
      <c r="D36" s="144"/>
      <c r="F36" s="144"/>
    </row>
    <row r="37" spans="4:6">
      <c r="D37" s="144"/>
      <c r="F37" s="144"/>
    </row>
  </sheetData>
  <mergeCells count="1">
    <mergeCell ref="A1:F1"/>
  </mergeCells>
  <pageMargins left="0.7" right="0.7" top="0.75" bottom="0.75" header="0.3" footer="0.3"/>
  <pageSetup paperSize="9" scale="57" fitToHeight="0" orientation="portrait" r:id="rId1"/>
  <headerFooter>
    <oddFooter>&amp;R&amp;1#&amp;"Calibri"&amp;10&amp;K008000Herkese Açık-Public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002060"/>
    <pageSetUpPr fitToPage="1"/>
  </sheetPr>
  <dimension ref="A1:AK40"/>
  <sheetViews>
    <sheetView showGridLines="0" view="pageBreakPreview" zoomScale="70" zoomScaleNormal="85" zoomScaleSheetLayoutView="70" workbookViewId="0">
      <selection sqref="A1:M1"/>
    </sheetView>
  </sheetViews>
  <sheetFormatPr defaultColWidth="9.1796875" defaultRowHeight="11.5"/>
  <cols>
    <col min="1" max="1" width="36.1796875" style="7" customWidth="1"/>
    <col min="2" max="2" width="12" style="7" customWidth="1"/>
    <col min="3" max="3" width="10.81640625" style="7" customWidth="1"/>
    <col min="4" max="4" width="12" style="7" customWidth="1"/>
    <col min="5" max="5" width="25.81640625" style="7" customWidth="1"/>
    <col min="6" max="6" width="2.7265625" style="7" customWidth="1"/>
    <col min="7" max="7" width="19.453125" style="7" customWidth="1"/>
    <col min="8" max="13" width="18" style="7" customWidth="1"/>
    <col min="14" max="14" width="13.54296875" style="7" bestFit="1" customWidth="1"/>
    <col min="15" max="16384" width="9.1796875" style="7"/>
  </cols>
  <sheetData>
    <row r="1" spans="1:37" ht="30.75" customHeight="1" thickBot="1">
      <c r="A1" s="184" t="s">
        <v>123</v>
      </c>
      <c r="B1" s="185"/>
      <c r="C1" s="185"/>
      <c r="D1" s="185"/>
      <c r="E1" s="185"/>
      <c r="F1" s="185"/>
      <c r="G1" s="185"/>
      <c r="H1" s="185"/>
      <c r="I1" s="185"/>
      <c r="J1" s="185"/>
      <c r="K1" s="185"/>
      <c r="L1" s="185"/>
      <c r="M1" s="185"/>
    </row>
    <row r="2" spans="1:37" ht="65.25" customHeight="1">
      <c r="A2" s="249" t="s">
        <v>24</v>
      </c>
      <c r="B2" s="230"/>
      <c r="C2" s="230"/>
      <c r="D2" s="230"/>
      <c r="E2" s="231" t="s">
        <v>110</v>
      </c>
      <c r="F2" s="232"/>
      <c r="G2" s="233" t="s">
        <v>111</v>
      </c>
      <c r="H2" s="233"/>
      <c r="I2" s="233"/>
      <c r="J2" s="234"/>
      <c r="K2" s="235" t="s">
        <v>112</v>
      </c>
      <c r="L2" s="235"/>
      <c r="M2" s="230"/>
    </row>
    <row r="3" spans="1:37" s="9" customFormat="1" ht="69">
      <c r="A3" s="10"/>
      <c r="B3" s="236" t="s">
        <v>113</v>
      </c>
      <c r="C3" s="236" t="s">
        <v>54</v>
      </c>
      <c r="D3" s="236" t="s">
        <v>114</v>
      </c>
      <c r="E3" s="237" t="s">
        <v>115</v>
      </c>
      <c r="F3" s="237"/>
      <c r="G3" s="237" t="s">
        <v>116</v>
      </c>
      <c r="H3" s="237" t="s">
        <v>117</v>
      </c>
      <c r="I3" s="237" t="s">
        <v>118</v>
      </c>
      <c r="J3" s="237" t="s">
        <v>119</v>
      </c>
      <c r="K3" s="236" t="s">
        <v>120</v>
      </c>
      <c r="L3" s="236" t="s">
        <v>121</v>
      </c>
      <c r="M3" s="236" t="s">
        <v>122</v>
      </c>
      <c r="N3" s="5"/>
      <c r="O3" s="39"/>
    </row>
    <row r="4" spans="1:37" ht="23.25" customHeight="1">
      <c r="A4" s="238" t="s">
        <v>124</v>
      </c>
      <c r="B4" s="105">
        <v>350910</v>
      </c>
      <c r="C4" s="105">
        <v>10045711</v>
      </c>
      <c r="D4" s="105">
        <v>8</v>
      </c>
      <c r="E4" s="105">
        <v>-2249983</v>
      </c>
      <c r="F4" s="105"/>
      <c r="G4" s="105">
        <v>189975</v>
      </c>
      <c r="H4" s="105">
        <v>-31501580</v>
      </c>
      <c r="I4" s="105">
        <v>-1040372</v>
      </c>
      <c r="J4" s="105">
        <v>9909162</v>
      </c>
      <c r="K4" s="105">
        <v>54643874</v>
      </c>
      <c r="L4" s="105">
        <v>82635928</v>
      </c>
      <c r="M4" s="105">
        <f>SUM(B4:L4)</f>
        <v>122983633</v>
      </c>
      <c r="N4" s="5"/>
      <c r="O4" s="42"/>
      <c r="P4" s="43"/>
      <c r="Q4" s="43"/>
      <c r="R4" s="42"/>
      <c r="S4" s="43"/>
      <c r="T4" s="43"/>
      <c r="U4" s="43"/>
      <c r="V4" s="43"/>
      <c r="W4" s="43"/>
      <c r="X4" s="43"/>
      <c r="Y4" s="43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</row>
    <row r="5" spans="1:37" ht="12.5">
      <c r="A5" s="239"/>
      <c r="B5" s="30"/>
      <c r="C5" s="30"/>
      <c r="D5" s="30"/>
      <c r="E5" s="30"/>
      <c r="F5" s="30"/>
      <c r="G5" s="30"/>
      <c r="H5" s="30"/>
      <c r="I5" s="30"/>
      <c r="J5" s="30"/>
      <c r="K5" s="30"/>
      <c r="L5" s="30"/>
      <c r="M5" s="30"/>
      <c r="N5" s="5"/>
      <c r="O5" s="44"/>
      <c r="P5"/>
      <c r="Q5"/>
      <c r="R5"/>
      <c r="S5"/>
      <c r="T5"/>
      <c r="U5"/>
      <c r="V5"/>
      <c r="W5"/>
      <c r="X5"/>
      <c r="Y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</row>
    <row r="6" spans="1:37">
      <c r="A6" s="240" t="s">
        <v>125</v>
      </c>
      <c r="B6" s="45">
        <v>0</v>
      </c>
      <c r="C6" s="45">
        <v>0</v>
      </c>
      <c r="D6" s="45">
        <v>0</v>
      </c>
      <c r="E6" s="45">
        <v>0</v>
      </c>
      <c r="F6" s="45"/>
      <c r="G6" s="45">
        <v>0</v>
      </c>
      <c r="H6" s="45">
        <v>0</v>
      </c>
      <c r="I6" s="45">
        <v>0</v>
      </c>
      <c r="J6" s="45">
        <v>0</v>
      </c>
      <c r="K6" s="45">
        <v>0</v>
      </c>
      <c r="L6" s="45">
        <v>21206376</v>
      </c>
      <c r="M6" s="45">
        <f>SUM(B6:L6)</f>
        <v>21206376</v>
      </c>
      <c r="N6" s="5"/>
      <c r="O6" s="44"/>
      <c r="P6" s="44"/>
      <c r="Q6" s="44"/>
      <c r="R6" s="44"/>
      <c r="S6" s="44"/>
      <c r="T6" s="44"/>
      <c r="U6" s="44"/>
      <c r="V6" s="44"/>
      <c r="W6" s="44"/>
      <c r="X6" s="46"/>
      <c r="Y6" s="46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</row>
    <row r="7" spans="1:37">
      <c r="A7" s="241" t="s">
        <v>126</v>
      </c>
      <c r="B7" s="47">
        <v>0</v>
      </c>
      <c r="C7" s="47">
        <v>0</v>
      </c>
      <c r="D7" s="47">
        <v>0</v>
      </c>
      <c r="E7" s="47">
        <v>-725822</v>
      </c>
      <c r="F7" s="47"/>
      <c r="G7" s="47">
        <v>115675</v>
      </c>
      <c r="H7" s="47">
        <v>1092769</v>
      </c>
      <c r="I7" s="47">
        <v>-5171500</v>
      </c>
      <c r="J7" s="47">
        <v>0</v>
      </c>
      <c r="K7" s="47">
        <v>0</v>
      </c>
      <c r="L7" s="47">
        <v>0</v>
      </c>
      <c r="M7" s="103">
        <f>SUM(B7:L7)</f>
        <v>-4688878</v>
      </c>
      <c r="N7" s="5"/>
      <c r="O7" s="44"/>
      <c r="P7" s="44"/>
      <c r="Q7" s="44"/>
      <c r="R7" s="44"/>
      <c r="S7" s="46"/>
      <c r="T7" s="46"/>
      <c r="U7" s="46"/>
      <c r="V7" s="44"/>
      <c r="W7" s="44"/>
      <c r="X7" s="44"/>
      <c r="Y7" s="46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</row>
    <row r="8" spans="1:37">
      <c r="A8" s="242" t="s">
        <v>109</v>
      </c>
      <c r="B8" s="45">
        <v>0</v>
      </c>
      <c r="C8" s="45">
        <v>0</v>
      </c>
      <c r="D8" s="45">
        <v>0</v>
      </c>
      <c r="E8" s="45">
        <v>-725822</v>
      </c>
      <c r="F8" s="45"/>
      <c r="G8" s="45">
        <v>115675</v>
      </c>
      <c r="H8" s="45">
        <v>1092769</v>
      </c>
      <c r="I8" s="45">
        <v>-5171500</v>
      </c>
      <c r="J8" s="45">
        <v>0</v>
      </c>
      <c r="K8" s="45">
        <v>0</v>
      </c>
      <c r="L8" s="45">
        <v>21206376</v>
      </c>
      <c r="M8" s="45">
        <f>+SUM(B8:L8)</f>
        <v>16517498</v>
      </c>
      <c r="N8" s="5"/>
      <c r="O8" s="48"/>
      <c r="P8" s="44"/>
      <c r="Q8" s="44"/>
      <c r="R8" s="44"/>
      <c r="S8" s="46"/>
      <c r="T8" s="46"/>
      <c r="U8" s="46"/>
      <c r="V8" s="44"/>
      <c r="W8" s="44"/>
      <c r="X8" s="46"/>
      <c r="Y8" s="46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</row>
    <row r="9" spans="1:37">
      <c r="A9" s="240" t="s">
        <v>127</v>
      </c>
      <c r="B9" s="45">
        <v>0</v>
      </c>
      <c r="C9" s="45">
        <v>0</v>
      </c>
      <c r="D9" s="45">
        <v>0</v>
      </c>
      <c r="E9" s="45">
        <v>0</v>
      </c>
      <c r="F9" s="45"/>
      <c r="G9" s="45">
        <v>0</v>
      </c>
      <c r="H9" s="45">
        <v>0</v>
      </c>
      <c r="I9" s="45">
        <v>0</v>
      </c>
      <c r="J9" s="45">
        <v>0</v>
      </c>
      <c r="K9" s="45">
        <v>82635928</v>
      </c>
      <c r="L9" s="45">
        <v>-82635928</v>
      </c>
      <c r="M9" s="45">
        <f>+SUM(B9:L9)</f>
        <v>0</v>
      </c>
      <c r="N9" s="5"/>
      <c r="O9" s="44"/>
      <c r="P9" s="44"/>
      <c r="Q9" s="44"/>
      <c r="R9" s="44"/>
      <c r="S9" s="44"/>
      <c r="T9" s="44"/>
      <c r="U9" s="44"/>
      <c r="V9" s="46"/>
      <c r="W9" s="46"/>
      <c r="X9" s="46"/>
      <c r="Y9" s="44"/>
      <c r="Z9" s="5"/>
      <c r="AA9" s="5"/>
      <c r="AB9" s="5"/>
      <c r="AC9" s="5"/>
      <c r="AD9" s="5"/>
      <c r="AE9" s="5"/>
      <c r="AF9" s="5"/>
      <c r="AG9" s="5"/>
      <c r="AH9" s="5"/>
      <c r="AI9" s="5"/>
      <c r="AJ9" s="5"/>
    </row>
    <row r="10" spans="1:37">
      <c r="A10" s="241" t="s">
        <v>130</v>
      </c>
      <c r="B10" s="45">
        <v>0</v>
      </c>
      <c r="C10" s="45">
        <v>0</v>
      </c>
      <c r="D10" s="45">
        <v>0</v>
      </c>
      <c r="E10" s="45">
        <v>0</v>
      </c>
      <c r="F10" s="45"/>
      <c r="G10" s="47">
        <v>0</v>
      </c>
      <c r="H10" s="47">
        <v>0</v>
      </c>
      <c r="I10" s="47">
        <v>0</v>
      </c>
      <c r="J10" s="47">
        <v>2153414</v>
      </c>
      <c r="K10" s="47">
        <v>-23712450</v>
      </c>
      <c r="L10" s="47">
        <v>0</v>
      </c>
      <c r="M10" s="47">
        <f>+SUM(B10:L10)</f>
        <v>-21559036</v>
      </c>
      <c r="N10" s="5"/>
      <c r="O10" s="44"/>
      <c r="P10" s="44"/>
      <c r="Q10" s="44"/>
      <c r="R10" s="44"/>
      <c r="S10" s="44"/>
      <c r="T10" s="44"/>
      <c r="U10" s="44"/>
      <c r="V10" s="44"/>
      <c r="W10" s="46"/>
      <c r="X10" s="44"/>
      <c r="Y10" s="46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</row>
    <row r="11" spans="1:37" ht="23.25" customHeight="1">
      <c r="A11" s="238" t="s">
        <v>131</v>
      </c>
      <c r="B11" s="40">
        <f>B8+B9+B10+B4</f>
        <v>350910</v>
      </c>
      <c r="C11" s="40">
        <f>C8+C9+C10+C4</f>
        <v>10045711</v>
      </c>
      <c r="D11" s="40">
        <f>D8+D9+D10+D4</f>
        <v>8</v>
      </c>
      <c r="E11" s="40">
        <f>E8+E9+E10+E4</f>
        <v>-2975805</v>
      </c>
      <c r="F11" s="41"/>
      <c r="G11" s="49">
        <f t="shared" ref="G11:M11" si="0">G8+G9+G10+G4</f>
        <v>305650</v>
      </c>
      <c r="H11" s="105">
        <f t="shared" si="0"/>
        <v>-30408811</v>
      </c>
      <c r="I11" s="105">
        <f t="shared" si="0"/>
        <v>-6211872</v>
      </c>
      <c r="J11" s="105">
        <f t="shared" si="0"/>
        <v>12062576</v>
      </c>
      <c r="K11" s="105">
        <f t="shared" si="0"/>
        <v>113567352</v>
      </c>
      <c r="L11" s="105">
        <f t="shared" si="0"/>
        <v>21206376</v>
      </c>
      <c r="M11" s="49">
        <f t="shared" si="0"/>
        <v>117942095</v>
      </c>
      <c r="N11" s="5"/>
      <c r="O11" s="48"/>
      <c r="P11"/>
      <c r="Q11"/>
      <c r="R11"/>
      <c r="S11"/>
      <c r="T11"/>
      <c r="U11"/>
      <c r="V11"/>
      <c r="W11"/>
      <c r="X11"/>
      <c r="Y11"/>
      <c r="Z11" s="5"/>
      <c r="AA11" s="5"/>
      <c r="AB11" s="5"/>
      <c r="AC11" s="5"/>
      <c r="AD11" s="5"/>
      <c r="AE11" s="5"/>
      <c r="AF11" s="5"/>
      <c r="AG11" s="5"/>
      <c r="AH11" s="5"/>
      <c r="AI11" s="5"/>
      <c r="AJ11" s="5"/>
    </row>
    <row r="12" spans="1:37" ht="24" customHeight="1">
      <c r="A12" s="52"/>
      <c r="B12" s="52"/>
      <c r="C12" s="52"/>
      <c r="D12" s="52"/>
      <c r="E12" s="29"/>
      <c r="F12" s="29"/>
      <c r="G12" s="52"/>
      <c r="H12" s="29"/>
      <c r="I12" s="29"/>
      <c r="J12" s="29"/>
      <c r="K12" s="29"/>
      <c r="L12" s="29"/>
      <c r="M12" s="29"/>
      <c r="N12" s="5"/>
      <c r="O12" s="42"/>
      <c r="P12" s="43"/>
      <c r="Q12" s="43"/>
      <c r="R12" s="42"/>
      <c r="S12" s="43"/>
      <c r="T12" s="43"/>
      <c r="U12" s="43"/>
      <c r="V12" s="43"/>
      <c r="W12" s="43"/>
      <c r="X12" s="43"/>
      <c r="Y12" s="43"/>
      <c r="Z12" s="5"/>
      <c r="AA12" s="5"/>
      <c r="AB12" s="5"/>
      <c r="AC12" s="5"/>
      <c r="AD12" s="5"/>
      <c r="AE12" s="5"/>
      <c r="AF12" s="5"/>
      <c r="AG12" s="5"/>
      <c r="AH12" s="5"/>
      <c r="AI12" s="5"/>
      <c r="AJ12" s="5"/>
    </row>
    <row r="13" spans="1:37" ht="23.25" customHeight="1">
      <c r="A13" s="238" t="s">
        <v>128</v>
      </c>
      <c r="B13" s="105">
        <v>350910</v>
      </c>
      <c r="C13" s="105">
        <v>10045711</v>
      </c>
      <c r="D13" s="105">
        <v>8</v>
      </c>
      <c r="E13" s="105">
        <v>-2795983</v>
      </c>
      <c r="F13" s="105"/>
      <c r="G13" s="105">
        <v>235342</v>
      </c>
      <c r="H13" s="105">
        <v>-28974498</v>
      </c>
      <c r="I13" s="105">
        <v>-9504510</v>
      </c>
      <c r="J13" s="105">
        <v>10831217</v>
      </c>
      <c r="K13" s="105">
        <v>108903978</v>
      </c>
      <c r="L13" s="105">
        <v>45343677</v>
      </c>
      <c r="M13" s="105">
        <f>+SUM(B13:L13)</f>
        <v>134435852</v>
      </c>
      <c r="N13" s="5"/>
      <c r="O13" s="48"/>
      <c r="P13"/>
      <c r="Q13"/>
      <c r="R13"/>
      <c r="S13"/>
      <c r="T13"/>
      <c r="U13"/>
      <c r="V13"/>
      <c r="W13"/>
      <c r="X13"/>
      <c r="Y13"/>
      <c r="Z13" s="5"/>
      <c r="AA13" s="5"/>
      <c r="AB13" s="5"/>
      <c r="AC13" s="5"/>
      <c r="AD13" s="5"/>
      <c r="AE13" s="5"/>
      <c r="AF13" s="5"/>
      <c r="AG13" s="5"/>
      <c r="AH13" s="5"/>
      <c r="AI13" s="5"/>
      <c r="AJ13" s="5"/>
    </row>
    <row r="14" spans="1:37" ht="12.75" customHeight="1">
      <c r="A14" s="239"/>
      <c r="B14" s="50"/>
      <c r="C14" s="50"/>
      <c r="D14" s="50"/>
      <c r="E14" s="50"/>
      <c r="F14" s="51"/>
      <c r="G14" s="50"/>
      <c r="H14" s="50"/>
      <c r="I14" s="50"/>
      <c r="J14" s="50"/>
      <c r="K14" s="50"/>
      <c r="L14" s="50"/>
      <c r="M14" s="51"/>
      <c r="N14" s="5"/>
      <c r="O14" s="48"/>
      <c r="P14"/>
      <c r="Q14"/>
      <c r="R14"/>
      <c r="S14"/>
      <c r="T14"/>
      <c r="U14"/>
      <c r="V14"/>
      <c r="W14"/>
      <c r="X14"/>
      <c r="Y14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</row>
    <row r="15" spans="1:37" ht="12.5">
      <c r="A15" s="240" t="s">
        <v>129</v>
      </c>
      <c r="B15" s="102">
        <v>0</v>
      </c>
      <c r="C15" s="102">
        <v>0</v>
      </c>
      <c r="D15" s="102">
        <v>0</v>
      </c>
      <c r="E15" s="102">
        <v>0</v>
      </c>
      <c r="F15" s="102"/>
      <c r="G15" s="102">
        <v>0</v>
      </c>
      <c r="H15" s="102">
        <v>0</v>
      </c>
      <c r="I15" s="102">
        <v>0</v>
      </c>
      <c r="J15" s="102">
        <v>0</v>
      </c>
      <c r="K15" s="102">
        <v>0</v>
      </c>
      <c r="L15" s="102">
        <v>12987561</v>
      </c>
      <c r="M15" s="102">
        <f>+SUM(B15:L15)</f>
        <v>12987561</v>
      </c>
      <c r="N15" s="5"/>
      <c r="O15" s="42"/>
      <c r="P15"/>
      <c r="Q15"/>
      <c r="R15"/>
      <c r="S15"/>
      <c r="T15"/>
      <c r="U15"/>
      <c r="V15"/>
      <c r="W15"/>
      <c r="X15"/>
      <c r="Y1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</row>
    <row r="16" spans="1:37">
      <c r="A16" s="241" t="s">
        <v>126</v>
      </c>
      <c r="B16" s="103">
        <v>0</v>
      </c>
      <c r="C16" s="103">
        <v>0</v>
      </c>
      <c r="D16" s="103">
        <v>0</v>
      </c>
      <c r="E16" s="103">
        <v>-153016</v>
      </c>
      <c r="F16" s="103"/>
      <c r="G16" s="103">
        <v>-45980</v>
      </c>
      <c r="H16" s="103">
        <v>-2189806</v>
      </c>
      <c r="I16" s="103">
        <v>1785404</v>
      </c>
      <c r="J16" s="103">
        <v>0</v>
      </c>
      <c r="K16" s="103">
        <v>0</v>
      </c>
      <c r="L16" s="103">
        <v>0</v>
      </c>
      <c r="M16" s="103">
        <f>+SUM(B16:L16)</f>
        <v>-603398</v>
      </c>
      <c r="N16" s="5"/>
      <c r="O16" s="42"/>
      <c r="P16" s="43"/>
      <c r="Q16" s="43"/>
      <c r="R16" s="42"/>
      <c r="S16" s="43"/>
      <c r="T16" s="43"/>
      <c r="U16" s="43"/>
      <c r="V16" s="43"/>
      <c r="W16" s="43"/>
      <c r="X16" s="43"/>
      <c r="Y16" s="43"/>
      <c r="Z16" s="5"/>
      <c r="AA16" s="5"/>
      <c r="AB16" s="5"/>
      <c r="AC16" s="5"/>
      <c r="AD16" s="5"/>
      <c r="AE16" s="5"/>
      <c r="AF16" s="5"/>
      <c r="AG16" s="5"/>
      <c r="AH16" s="5"/>
      <c r="AI16" s="5"/>
      <c r="AJ16" s="5"/>
    </row>
    <row r="17" spans="1:36" ht="12.5">
      <c r="A17" s="240" t="s">
        <v>109</v>
      </c>
      <c r="B17" s="102">
        <v>0</v>
      </c>
      <c r="C17" s="102">
        <v>0</v>
      </c>
      <c r="D17" s="102">
        <v>0</v>
      </c>
      <c r="E17" s="102">
        <v>-153016</v>
      </c>
      <c r="F17" s="102"/>
      <c r="G17" s="102">
        <v>-45980</v>
      </c>
      <c r="H17" s="102">
        <v>-2189806</v>
      </c>
      <c r="I17" s="102">
        <v>1785404</v>
      </c>
      <c r="J17" s="102">
        <v>0</v>
      </c>
      <c r="K17" s="102">
        <v>0</v>
      </c>
      <c r="L17" s="102">
        <v>12987561</v>
      </c>
      <c r="M17" s="102">
        <f>+SUM(B17:L17)</f>
        <v>12384163</v>
      </c>
      <c r="N17" s="5"/>
      <c r="O17" s="48"/>
      <c r="P17"/>
      <c r="Q17"/>
      <c r="R17"/>
      <c r="S17"/>
      <c r="T17"/>
      <c r="U17"/>
      <c r="V17"/>
      <c r="W17"/>
      <c r="X17"/>
      <c r="Y17"/>
      <c r="Z17" s="5"/>
      <c r="AA17" s="5"/>
      <c r="AB17" s="5"/>
      <c r="AC17" s="5"/>
      <c r="AD17" s="5"/>
      <c r="AE17" s="5"/>
      <c r="AF17" s="5"/>
      <c r="AG17" s="5"/>
      <c r="AH17" s="5"/>
      <c r="AI17" s="5"/>
      <c r="AJ17" s="5"/>
    </row>
    <row r="18" spans="1:36">
      <c r="A18" s="240" t="s">
        <v>127</v>
      </c>
      <c r="B18" s="45">
        <v>0</v>
      </c>
      <c r="C18" s="45">
        <v>0</v>
      </c>
      <c r="D18" s="45">
        <v>0</v>
      </c>
      <c r="E18" s="45">
        <v>0</v>
      </c>
      <c r="F18" s="45"/>
      <c r="G18" s="45">
        <v>0</v>
      </c>
      <c r="H18" s="45">
        <v>0</v>
      </c>
      <c r="I18" s="45">
        <v>0</v>
      </c>
      <c r="J18" s="45">
        <v>0</v>
      </c>
      <c r="K18" s="45">
        <v>45343677</v>
      </c>
      <c r="L18" s="45">
        <v>-45343677</v>
      </c>
      <c r="M18" s="45">
        <f>+SUM(B18:L18)</f>
        <v>0</v>
      </c>
      <c r="N18" s="5"/>
      <c r="O18" s="44"/>
      <c r="P18" s="44"/>
      <c r="Q18" s="44"/>
      <c r="R18" s="44"/>
      <c r="S18" s="44"/>
      <c r="T18" s="44"/>
      <c r="U18" s="44"/>
      <c r="V18" s="44"/>
      <c r="W18" s="44"/>
      <c r="X18" s="46"/>
      <c r="Y18" s="46"/>
      <c r="Z18" s="5"/>
      <c r="AA18" s="5"/>
      <c r="AB18" s="5"/>
      <c r="AC18" s="5"/>
      <c r="AD18" s="5"/>
      <c r="AE18" s="5"/>
      <c r="AF18" s="5"/>
      <c r="AG18" s="5"/>
      <c r="AH18" s="5"/>
      <c r="AI18" s="5"/>
      <c r="AJ18" s="5"/>
    </row>
    <row r="19" spans="1:36">
      <c r="A19" s="240" t="s">
        <v>130</v>
      </c>
      <c r="B19" s="45">
        <v>0</v>
      </c>
      <c r="C19" s="45">
        <v>0</v>
      </c>
      <c r="D19" s="45">
        <v>0</v>
      </c>
      <c r="E19" s="45">
        <v>0</v>
      </c>
      <c r="F19" s="45"/>
      <c r="G19" s="45">
        <v>0</v>
      </c>
      <c r="H19" s="45">
        <v>0</v>
      </c>
      <c r="I19" s="45">
        <v>0</v>
      </c>
      <c r="J19" s="45">
        <v>634242</v>
      </c>
      <c r="K19" s="45">
        <v>-6995255</v>
      </c>
      <c r="L19" s="45">
        <v>0</v>
      </c>
      <c r="M19" s="45">
        <f>+SUM(B19:L19)</f>
        <v>-6361013</v>
      </c>
      <c r="N19" s="5"/>
      <c r="O19" s="44"/>
      <c r="P19" s="44"/>
      <c r="Q19" s="44"/>
      <c r="R19" s="44"/>
      <c r="S19" s="46"/>
      <c r="T19" s="46"/>
      <c r="U19" s="46"/>
      <c r="V19" s="44"/>
      <c r="W19" s="44"/>
      <c r="X19" s="44"/>
      <c r="Y19" s="46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</row>
    <row r="20" spans="1:36">
      <c r="A20" s="241" t="s">
        <v>132</v>
      </c>
      <c r="B20" s="45">
        <v>3158190</v>
      </c>
      <c r="C20" s="45">
        <v>-3158190</v>
      </c>
      <c r="D20" s="45">
        <v>0</v>
      </c>
      <c r="E20" s="45">
        <v>0</v>
      </c>
      <c r="F20" s="45"/>
      <c r="G20" s="45">
        <v>0</v>
      </c>
      <c r="H20" s="45">
        <v>0</v>
      </c>
      <c r="I20" s="45">
        <v>0</v>
      </c>
      <c r="J20" s="45">
        <v>0</v>
      </c>
      <c r="K20" s="45">
        <v>0</v>
      </c>
      <c r="L20" s="45">
        <v>0</v>
      </c>
      <c r="M20" s="45"/>
      <c r="N20" s="5"/>
      <c r="O20" s="44"/>
      <c r="P20" s="44"/>
      <c r="Q20" s="44"/>
      <c r="R20" s="44"/>
      <c r="S20" s="46"/>
      <c r="T20" s="46"/>
      <c r="U20" s="46"/>
      <c r="V20" s="44"/>
      <c r="W20" s="44"/>
      <c r="X20" s="44"/>
      <c r="Y20" s="46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</row>
    <row r="21" spans="1:36" s="53" customFormat="1" ht="23.25" customHeight="1">
      <c r="A21" s="238" t="s">
        <v>133</v>
      </c>
      <c r="B21" s="104">
        <f>+B13+B17+B18+B19+B20</f>
        <v>3509100</v>
      </c>
      <c r="C21" s="104">
        <f t="shared" ref="C21:L21" si="1">+C13+C17+C18+C19+C20</f>
        <v>6887521</v>
      </c>
      <c r="D21" s="104">
        <f t="shared" si="1"/>
        <v>8</v>
      </c>
      <c r="E21" s="104">
        <f t="shared" si="1"/>
        <v>-2948999</v>
      </c>
      <c r="F21" s="104"/>
      <c r="G21" s="104">
        <f t="shared" si="1"/>
        <v>189362</v>
      </c>
      <c r="H21" s="104">
        <f t="shared" si="1"/>
        <v>-31164304</v>
      </c>
      <c r="I21" s="104">
        <f t="shared" si="1"/>
        <v>-7719106</v>
      </c>
      <c r="J21" s="104">
        <f t="shared" si="1"/>
        <v>11465459</v>
      </c>
      <c r="K21" s="104">
        <f t="shared" si="1"/>
        <v>147252400</v>
      </c>
      <c r="L21" s="104">
        <f t="shared" si="1"/>
        <v>12987561</v>
      </c>
      <c r="M21" s="104">
        <f t="shared" ref="M21" si="2">+M13+M17+M18+M19</f>
        <v>140459002</v>
      </c>
      <c r="N21" s="5"/>
      <c r="O21" s="48"/>
      <c r="P21" s="44"/>
      <c r="Q21" s="44"/>
      <c r="R21" s="44"/>
      <c r="S21" s="46"/>
      <c r="T21" s="46"/>
      <c r="U21" s="46"/>
      <c r="V21" s="44"/>
      <c r="W21" s="44"/>
      <c r="X21" s="46"/>
      <c r="Y21" s="46"/>
      <c r="Z21" s="5"/>
      <c r="AA21" s="5"/>
      <c r="AB21" s="5"/>
      <c r="AC21" s="5"/>
      <c r="AD21" s="5"/>
      <c r="AE21" s="5"/>
      <c r="AF21" s="5"/>
      <c r="AG21" s="5"/>
      <c r="AH21" s="5"/>
      <c r="AI21" s="5"/>
      <c r="AJ21" s="5"/>
    </row>
    <row r="22" spans="1:36">
      <c r="A22" s="54"/>
      <c r="B22" s="55"/>
      <c r="C22" s="55"/>
      <c r="D22" s="55"/>
      <c r="E22" s="55"/>
      <c r="F22" s="55"/>
      <c r="G22" s="55"/>
      <c r="H22" s="55"/>
      <c r="I22" s="55"/>
      <c r="J22" s="55"/>
      <c r="K22" s="55"/>
      <c r="L22" s="55"/>
      <c r="M22" s="55"/>
      <c r="O22" s="44"/>
      <c r="P22" s="44"/>
      <c r="Q22" s="44"/>
      <c r="R22" s="44"/>
      <c r="S22" s="44"/>
      <c r="T22" s="44"/>
      <c r="U22" s="44"/>
      <c r="V22" s="46"/>
      <c r="W22" s="46"/>
      <c r="X22" s="46"/>
      <c r="Y22" s="44"/>
      <c r="Z22" s="5"/>
      <c r="AA22" s="5"/>
      <c r="AB22" s="5"/>
      <c r="AC22" s="5"/>
      <c r="AD22" s="5"/>
      <c r="AE22" s="5"/>
      <c r="AF22" s="5"/>
      <c r="AG22" s="5"/>
      <c r="AH22" s="5"/>
      <c r="AI22" s="5"/>
      <c r="AJ22" s="5"/>
    </row>
    <row r="23" spans="1:36">
      <c r="B23" s="6"/>
      <c r="C23" s="6"/>
      <c r="D23" s="6"/>
      <c r="E23" s="6"/>
      <c r="F23" s="6"/>
      <c r="G23" s="6"/>
      <c r="H23" s="6"/>
      <c r="I23" s="6"/>
      <c r="J23" s="6"/>
      <c r="K23" s="6"/>
      <c r="L23" s="6"/>
      <c r="M23" s="181"/>
      <c r="O23" s="44"/>
      <c r="P23" s="44"/>
      <c r="Q23" s="44"/>
      <c r="R23" s="44"/>
      <c r="S23" s="44"/>
      <c r="T23" s="44"/>
      <c r="U23" s="44"/>
      <c r="V23" s="44"/>
      <c r="W23" s="46"/>
      <c r="X23" s="44"/>
      <c r="Y23" s="46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</row>
    <row r="24" spans="1:36" ht="12.5">
      <c r="B24" s="6"/>
      <c r="C24" s="6"/>
      <c r="D24" s="6"/>
      <c r="E24" s="6"/>
      <c r="F24" s="6"/>
      <c r="G24" s="6"/>
      <c r="H24" s="6"/>
      <c r="I24" s="6"/>
      <c r="J24" s="6"/>
      <c r="K24" s="6"/>
      <c r="L24" s="6"/>
      <c r="M24" s="6"/>
      <c r="O24" s="44"/>
      <c r="P24"/>
      <c r="Q24"/>
      <c r="R24"/>
      <c r="S24"/>
      <c r="T24"/>
      <c r="U24"/>
      <c r="V24"/>
      <c r="W24"/>
      <c r="X24"/>
      <c r="Y24"/>
      <c r="Z24" s="5"/>
      <c r="AA24" s="5"/>
      <c r="AB24" s="5"/>
      <c r="AC24" s="5"/>
      <c r="AD24" s="5"/>
      <c r="AE24" s="5"/>
      <c r="AF24" s="5"/>
      <c r="AG24" s="5"/>
      <c r="AH24" s="5"/>
      <c r="AI24" s="5"/>
      <c r="AJ24" s="5"/>
    </row>
    <row r="25" spans="1:36">
      <c r="O25" s="42"/>
      <c r="P25" s="43"/>
      <c r="Q25" s="43"/>
      <c r="R25" s="42"/>
      <c r="S25" s="43"/>
      <c r="T25" s="43"/>
      <c r="U25" s="43"/>
      <c r="V25" s="43"/>
      <c r="W25" s="43"/>
      <c r="X25" s="43"/>
      <c r="Y25" s="43"/>
      <c r="Z25" s="5"/>
      <c r="AA25" s="5"/>
      <c r="AB25" s="5"/>
      <c r="AC25" s="5"/>
      <c r="AD25" s="5"/>
      <c r="AE25" s="5"/>
      <c r="AF25" s="5"/>
      <c r="AG25" s="5"/>
      <c r="AH25" s="5"/>
      <c r="AI25" s="5"/>
      <c r="AJ25" s="5"/>
    </row>
    <row r="26" spans="1:36">
      <c r="D26" s="56"/>
    </row>
    <row r="27" spans="1:36">
      <c r="D27" s="56"/>
    </row>
    <row r="28" spans="1:36">
      <c r="D28" s="56"/>
    </row>
    <row r="29" spans="1:36">
      <c r="D29" s="56"/>
    </row>
    <row r="30" spans="1:36">
      <c r="D30" s="56"/>
    </row>
    <row r="32" spans="1:36">
      <c r="D32" s="56"/>
    </row>
    <row r="33" spans="3:4">
      <c r="D33" s="56"/>
    </row>
    <row r="37" spans="3:4">
      <c r="D37" s="57"/>
    </row>
    <row r="38" spans="3:4">
      <c r="C38" s="58"/>
      <c r="D38" s="59"/>
    </row>
    <row r="39" spans="3:4">
      <c r="C39" s="58"/>
      <c r="D39" s="59"/>
    </row>
    <row r="40" spans="3:4">
      <c r="C40" s="58"/>
      <c r="D40" s="59"/>
    </row>
  </sheetData>
  <mergeCells count="3">
    <mergeCell ref="K2:L2"/>
    <mergeCell ref="A1:M1"/>
    <mergeCell ref="G2:I2"/>
  </mergeCells>
  <pageMargins left="0.7" right="0.7" top="0.75" bottom="0.75" header="0.3" footer="0.3"/>
  <pageSetup scale="56" orientation="landscape" r:id="rId1"/>
  <headerFooter>
    <oddFooter>&amp;R&amp;1#&amp;"Calibri"&amp;10&amp;K008000Herkese Açık-Public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002060"/>
    <pageSetUpPr fitToPage="1"/>
  </sheetPr>
  <dimension ref="A1:P63"/>
  <sheetViews>
    <sheetView showGridLines="0" view="pageBreakPreview" zoomScaleNormal="85" zoomScaleSheetLayoutView="100" workbookViewId="0">
      <selection activeCell="E1" sqref="E1"/>
    </sheetView>
  </sheetViews>
  <sheetFormatPr defaultRowHeight="11.5"/>
  <cols>
    <col min="1" max="1" width="64.453125" style="7" customWidth="1"/>
    <col min="2" max="2" width="10.81640625" style="8" customWidth="1"/>
    <col min="3" max="3" width="21.1796875" style="8" customWidth="1"/>
    <col min="4" max="4" width="21.1796875" style="37" customWidth="1"/>
    <col min="5" max="5" width="12.54296875" style="1" bestFit="1" customWidth="1"/>
    <col min="6" max="6" width="11.453125" style="7" bestFit="1" customWidth="1"/>
    <col min="7" max="7" width="56.7265625" style="7" bestFit="1" customWidth="1"/>
    <col min="8" max="10" width="9.1796875" style="8"/>
    <col min="11" max="250" width="9.1796875" style="7"/>
    <col min="251" max="251" width="46" style="7" customWidth="1"/>
    <col min="252" max="252" width="18.81640625" style="7" customWidth="1"/>
    <col min="253" max="254" width="15" style="7" customWidth="1"/>
    <col min="255" max="506" width="9.1796875" style="7"/>
    <col min="507" max="507" width="46" style="7" customWidth="1"/>
    <col min="508" max="508" width="18.81640625" style="7" customWidth="1"/>
    <col min="509" max="510" width="15" style="7" customWidth="1"/>
    <col min="511" max="762" width="9.1796875" style="7"/>
    <col min="763" max="763" width="46" style="7" customWidth="1"/>
    <col min="764" max="764" width="18.81640625" style="7" customWidth="1"/>
    <col min="765" max="766" width="15" style="7" customWidth="1"/>
    <col min="767" max="1018" width="9.1796875" style="7"/>
    <col min="1019" max="1019" width="46" style="7" customWidth="1"/>
    <col min="1020" max="1020" width="18.81640625" style="7" customWidth="1"/>
    <col min="1021" max="1022" width="15" style="7" customWidth="1"/>
    <col min="1023" max="1274" width="9.1796875" style="7"/>
    <col min="1275" max="1275" width="46" style="7" customWidth="1"/>
    <col min="1276" max="1276" width="18.81640625" style="7" customWidth="1"/>
    <col min="1277" max="1278" width="15" style="7" customWidth="1"/>
    <col min="1279" max="1530" width="9.1796875" style="7"/>
    <col min="1531" max="1531" width="46" style="7" customWidth="1"/>
    <col min="1532" max="1532" width="18.81640625" style="7" customWidth="1"/>
    <col min="1533" max="1534" width="15" style="7" customWidth="1"/>
    <col min="1535" max="1786" width="9.1796875" style="7"/>
    <col min="1787" max="1787" width="46" style="7" customWidth="1"/>
    <col min="1788" max="1788" width="18.81640625" style="7" customWidth="1"/>
    <col min="1789" max="1790" width="15" style="7" customWidth="1"/>
    <col min="1791" max="2042" width="9.1796875" style="7"/>
    <col min="2043" max="2043" width="46" style="7" customWidth="1"/>
    <col min="2044" max="2044" width="18.81640625" style="7" customWidth="1"/>
    <col min="2045" max="2046" width="15" style="7" customWidth="1"/>
    <col min="2047" max="2298" width="9.1796875" style="7"/>
    <col min="2299" max="2299" width="46" style="7" customWidth="1"/>
    <col min="2300" max="2300" width="18.81640625" style="7" customWidth="1"/>
    <col min="2301" max="2302" width="15" style="7" customWidth="1"/>
    <col min="2303" max="2554" width="9.1796875" style="7"/>
    <col min="2555" max="2555" width="46" style="7" customWidth="1"/>
    <col min="2556" max="2556" width="18.81640625" style="7" customWidth="1"/>
    <col min="2557" max="2558" width="15" style="7" customWidth="1"/>
    <col min="2559" max="2810" width="9.1796875" style="7"/>
    <col min="2811" max="2811" width="46" style="7" customWidth="1"/>
    <col min="2812" max="2812" width="18.81640625" style="7" customWidth="1"/>
    <col min="2813" max="2814" width="15" style="7" customWidth="1"/>
    <col min="2815" max="3066" width="9.1796875" style="7"/>
    <col min="3067" max="3067" width="46" style="7" customWidth="1"/>
    <col min="3068" max="3068" width="18.81640625" style="7" customWidth="1"/>
    <col min="3069" max="3070" width="15" style="7" customWidth="1"/>
    <col min="3071" max="3322" width="9.1796875" style="7"/>
    <col min="3323" max="3323" width="46" style="7" customWidth="1"/>
    <col min="3324" max="3324" width="18.81640625" style="7" customWidth="1"/>
    <col min="3325" max="3326" width="15" style="7" customWidth="1"/>
    <col min="3327" max="3578" width="9.1796875" style="7"/>
    <col min="3579" max="3579" width="46" style="7" customWidth="1"/>
    <col min="3580" max="3580" width="18.81640625" style="7" customWidth="1"/>
    <col min="3581" max="3582" width="15" style="7" customWidth="1"/>
    <col min="3583" max="3834" width="9.1796875" style="7"/>
    <col min="3835" max="3835" width="46" style="7" customWidth="1"/>
    <col min="3836" max="3836" width="18.81640625" style="7" customWidth="1"/>
    <col min="3837" max="3838" width="15" style="7" customWidth="1"/>
    <col min="3839" max="4090" width="9.1796875" style="7"/>
    <col min="4091" max="4091" width="46" style="7" customWidth="1"/>
    <col min="4092" max="4092" width="18.81640625" style="7" customWidth="1"/>
    <col min="4093" max="4094" width="15" style="7" customWidth="1"/>
    <col min="4095" max="4346" width="9.1796875" style="7"/>
    <col min="4347" max="4347" width="46" style="7" customWidth="1"/>
    <col min="4348" max="4348" width="18.81640625" style="7" customWidth="1"/>
    <col min="4349" max="4350" width="15" style="7" customWidth="1"/>
    <col min="4351" max="4602" width="9.1796875" style="7"/>
    <col min="4603" max="4603" width="46" style="7" customWidth="1"/>
    <col min="4604" max="4604" width="18.81640625" style="7" customWidth="1"/>
    <col min="4605" max="4606" width="15" style="7" customWidth="1"/>
    <col min="4607" max="4858" width="9.1796875" style="7"/>
    <col min="4859" max="4859" width="46" style="7" customWidth="1"/>
    <col min="4860" max="4860" width="18.81640625" style="7" customWidth="1"/>
    <col min="4861" max="4862" width="15" style="7" customWidth="1"/>
    <col min="4863" max="5114" width="9.1796875" style="7"/>
    <col min="5115" max="5115" width="46" style="7" customWidth="1"/>
    <col min="5116" max="5116" width="18.81640625" style="7" customWidth="1"/>
    <col min="5117" max="5118" width="15" style="7" customWidth="1"/>
    <col min="5119" max="5370" width="9.1796875" style="7"/>
    <col min="5371" max="5371" width="46" style="7" customWidth="1"/>
    <col min="5372" max="5372" width="18.81640625" style="7" customWidth="1"/>
    <col min="5373" max="5374" width="15" style="7" customWidth="1"/>
    <col min="5375" max="5626" width="9.1796875" style="7"/>
    <col min="5627" max="5627" width="46" style="7" customWidth="1"/>
    <col min="5628" max="5628" width="18.81640625" style="7" customWidth="1"/>
    <col min="5629" max="5630" width="15" style="7" customWidth="1"/>
    <col min="5631" max="5882" width="9.1796875" style="7"/>
    <col min="5883" max="5883" width="46" style="7" customWidth="1"/>
    <col min="5884" max="5884" width="18.81640625" style="7" customWidth="1"/>
    <col min="5885" max="5886" width="15" style="7" customWidth="1"/>
    <col min="5887" max="6138" width="9.1796875" style="7"/>
    <col min="6139" max="6139" width="46" style="7" customWidth="1"/>
    <col min="6140" max="6140" width="18.81640625" style="7" customWidth="1"/>
    <col min="6141" max="6142" width="15" style="7" customWidth="1"/>
    <col min="6143" max="6394" width="9.1796875" style="7"/>
    <col min="6395" max="6395" width="46" style="7" customWidth="1"/>
    <col min="6396" max="6396" width="18.81640625" style="7" customWidth="1"/>
    <col min="6397" max="6398" width="15" style="7" customWidth="1"/>
    <col min="6399" max="6650" width="9.1796875" style="7"/>
    <col min="6651" max="6651" width="46" style="7" customWidth="1"/>
    <col min="6652" max="6652" width="18.81640625" style="7" customWidth="1"/>
    <col min="6653" max="6654" width="15" style="7" customWidth="1"/>
    <col min="6655" max="6906" width="9.1796875" style="7"/>
    <col min="6907" max="6907" width="46" style="7" customWidth="1"/>
    <col min="6908" max="6908" width="18.81640625" style="7" customWidth="1"/>
    <col min="6909" max="6910" width="15" style="7" customWidth="1"/>
    <col min="6911" max="7162" width="9.1796875" style="7"/>
    <col min="7163" max="7163" width="46" style="7" customWidth="1"/>
    <col min="7164" max="7164" width="18.81640625" style="7" customWidth="1"/>
    <col min="7165" max="7166" width="15" style="7" customWidth="1"/>
    <col min="7167" max="7418" width="9.1796875" style="7"/>
    <col min="7419" max="7419" width="46" style="7" customWidth="1"/>
    <col min="7420" max="7420" width="18.81640625" style="7" customWidth="1"/>
    <col min="7421" max="7422" width="15" style="7" customWidth="1"/>
    <col min="7423" max="7674" width="9.1796875" style="7"/>
    <col min="7675" max="7675" width="46" style="7" customWidth="1"/>
    <col min="7676" max="7676" width="18.81640625" style="7" customWidth="1"/>
    <col min="7677" max="7678" width="15" style="7" customWidth="1"/>
    <col min="7679" max="7930" width="9.1796875" style="7"/>
    <col min="7931" max="7931" width="46" style="7" customWidth="1"/>
    <col min="7932" max="7932" width="18.81640625" style="7" customWidth="1"/>
    <col min="7933" max="7934" width="15" style="7" customWidth="1"/>
    <col min="7935" max="8186" width="9.1796875" style="7"/>
    <col min="8187" max="8187" width="46" style="7" customWidth="1"/>
    <col min="8188" max="8188" width="18.81640625" style="7" customWidth="1"/>
    <col min="8189" max="8190" width="15" style="7" customWidth="1"/>
    <col min="8191" max="8442" width="9.1796875" style="7"/>
    <col min="8443" max="8443" width="46" style="7" customWidth="1"/>
    <col min="8444" max="8444" width="18.81640625" style="7" customWidth="1"/>
    <col min="8445" max="8446" width="15" style="7" customWidth="1"/>
    <col min="8447" max="8698" width="9.1796875" style="7"/>
    <col min="8699" max="8699" width="46" style="7" customWidth="1"/>
    <col min="8700" max="8700" width="18.81640625" style="7" customWidth="1"/>
    <col min="8701" max="8702" width="15" style="7" customWidth="1"/>
    <col min="8703" max="8954" width="9.1796875" style="7"/>
    <col min="8955" max="8955" width="46" style="7" customWidth="1"/>
    <col min="8956" max="8956" width="18.81640625" style="7" customWidth="1"/>
    <col min="8957" max="8958" width="15" style="7" customWidth="1"/>
    <col min="8959" max="9210" width="9.1796875" style="7"/>
    <col min="9211" max="9211" width="46" style="7" customWidth="1"/>
    <col min="9212" max="9212" width="18.81640625" style="7" customWidth="1"/>
    <col min="9213" max="9214" width="15" style="7" customWidth="1"/>
    <col min="9215" max="9466" width="9.1796875" style="7"/>
    <col min="9467" max="9467" width="46" style="7" customWidth="1"/>
    <col min="9468" max="9468" width="18.81640625" style="7" customWidth="1"/>
    <col min="9469" max="9470" width="15" style="7" customWidth="1"/>
    <col min="9471" max="9722" width="9.1796875" style="7"/>
    <col min="9723" max="9723" width="46" style="7" customWidth="1"/>
    <col min="9724" max="9724" width="18.81640625" style="7" customWidth="1"/>
    <col min="9725" max="9726" width="15" style="7" customWidth="1"/>
    <col min="9727" max="9978" width="9.1796875" style="7"/>
    <col min="9979" max="9979" width="46" style="7" customWidth="1"/>
    <col min="9980" max="9980" width="18.81640625" style="7" customWidth="1"/>
    <col min="9981" max="9982" width="15" style="7" customWidth="1"/>
    <col min="9983" max="10234" width="9.1796875" style="7"/>
    <col min="10235" max="10235" width="46" style="7" customWidth="1"/>
    <col min="10236" max="10236" width="18.81640625" style="7" customWidth="1"/>
    <col min="10237" max="10238" width="15" style="7" customWidth="1"/>
    <col min="10239" max="10490" width="9.1796875" style="7"/>
    <col min="10491" max="10491" width="46" style="7" customWidth="1"/>
    <col min="10492" max="10492" width="18.81640625" style="7" customWidth="1"/>
    <col min="10493" max="10494" width="15" style="7" customWidth="1"/>
    <col min="10495" max="10746" width="9.1796875" style="7"/>
    <col min="10747" max="10747" width="46" style="7" customWidth="1"/>
    <col min="10748" max="10748" width="18.81640625" style="7" customWidth="1"/>
    <col min="10749" max="10750" width="15" style="7" customWidth="1"/>
    <col min="10751" max="11002" width="9.1796875" style="7"/>
    <col min="11003" max="11003" width="46" style="7" customWidth="1"/>
    <col min="11004" max="11004" width="18.81640625" style="7" customWidth="1"/>
    <col min="11005" max="11006" width="15" style="7" customWidth="1"/>
    <col min="11007" max="11258" width="9.1796875" style="7"/>
    <col min="11259" max="11259" width="46" style="7" customWidth="1"/>
    <col min="11260" max="11260" width="18.81640625" style="7" customWidth="1"/>
    <col min="11261" max="11262" width="15" style="7" customWidth="1"/>
    <col min="11263" max="11514" width="9.1796875" style="7"/>
    <col min="11515" max="11515" width="46" style="7" customWidth="1"/>
    <col min="11516" max="11516" width="18.81640625" style="7" customWidth="1"/>
    <col min="11517" max="11518" width="15" style="7" customWidth="1"/>
    <col min="11519" max="11770" width="9.1796875" style="7"/>
    <col min="11771" max="11771" width="46" style="7" customWidth="1"/>
    <col min="11772" max="11772" width="18.81640625" style="7" customWidth="1"/>
    <col min="11773" max="11774" width="15" style="7" customWidth="1"/>
    <col min="11775" max="12026" width="9.1796875" style="7"/>
    <col min="12027" max="12027" width="46" style="7" customWidth="1"/>
    <col min="12028" max="12028" width="18.81640625" style="7" customWidth="1"/>
    <col min="12029" max="12030" width="15" style="7" customWidth="1"/>
    <col min="12031" max="12282" width="9.1796875" style="7"/>
    <col min="12283" max="12283" width="46" style="7" customWidth="1"/>
    <col min="12284" max="12284" width="18.81640625" style="7" customWidth="1"/>
    <col min="12285" max="12286" width="15" style="7" customWidth="1"/>
    <col min="12287" max="12538" width="9.1796875" style="7"/>
    <col min="12539" max="12539" width="46" style="7" customWidth="1"/>
    <col min="12540" max="12540" width="18.81640625" style="7" customWidth="1"/>
    <col min="12541" max="12542" width="15" style="7" customWidth="1"/>
    <col min="12543" max="12794" width="9.1796875" style="7"/>
    <col min="12795" max="12795" width="46" style="7" customWidth="1"/>
    <col min="12796" max="12796" width="18.81640625" style="7" customWidth="1"/>
    <col min="12797" max="12798" width="15" style="7" customWidth="1"/>
    <col min="12799" max="13050" width="9.1796875" style="7"/>
    <col min="13051" max="13051" width="46" style="7" customWidth="1"/>
    <col min="13052" max="13052" width="18.81640625" style="7" customWidth="1"/>
    <col min="13053" max="13054" width="15" style="7" customWidth="1"/>
    <col min="13055" max="13306" width="9.1796875" style="7"/>
    <col min="13307" max="13307" width="46" style="7" customWidth="1"/>
    <col min="13308" max="13308" width="18.81640625" style="7" customWidth="1"/>
    <col min="13309" max="13310" width="15" style="7" customWidth="1"/>
    <col min="13311" max="13562" width="9.1796875" style="7"/>
    <col min="13563" max="13563" width="46" style="7" customWidth="1"/>
    <col min="13564" max="13564" width="18.81640625" style="7" customWidth="1"/>
    <col min="13565" max="13566" width="15" style="7" customWidth="1"/>
    <col min="13567" max="13818" width="9.1796875" style="7"/>
    <col min="13819" max="13819" width="46" style="7" customWidth="1"/>
    <col min="13820" max="13820" width="18.81640625" style="7" customWidth="1"/>
    <col min="13821" max="13822" width="15" style="7" customWidth="1"/>
    <col min="13823" max="14074" width="9.1796875" style="7"/>
    <col min="14075" max="14075" width="46" style="7" customWidth="1"/>
    <col min="14076" max="14076" width="18.81640625" style="7" customWidth="1"/>
    <col min="14077" max="14078" width="15" style="7" customWidth="1"/>
    <col min="14079" max="14330" width="9.1796875" style="7"/>
    <col min="14331" max="14331" width="46" style="7" customWidth="1"/>
    <col min="14332" max="14332" width="18.81640625" style="7" customWidth="1"/>
    <col min="14333" max="14334" width="15" style="7" customWidth="1"/>
    <col min="14335" max="14586" width="9.1796875" style="7"/>
    <col min="14587" max="14587" width="46" style="7" customWidth="1"/>
    <col min="14588" max="14588" width="18.81640625" style="7" customWidth="1"/>
    <col min="14589" max="14590" width="15" style="7" customWidth="1"/>
    <col min="14591" max="14842" width="9.1796875" style="7"/>
    <col min="14843" max="14843" width="46" style="7" customWidth="1"/>
    <col min="14844" max="14844" width="18.81640625" style="7" customWidth="1"/>
    <col min="14845" max="14846" width="15" style="7" customWidth="1"/>
    <col min="14847" max="15098" width="9.1796875" style="7"/>
    <col min="15099" max="15099" width="46" style="7" customWidth="1"/>
    <col min="15100" max="15100" width="18.81640625" style="7" customWidth="1"/>
    <col min="15101" max="15102" width="15" style="7" customWidth="1"/>
    <col min="15103" max="15354" width="9.1796875" style="7"/>
    <col min="15355" max="15355" width="46" style="7" customWidth="1"/>
    <col min="15356" max="15356" width="18.81640625" style="7" customWidth="1"/>
    <col min="15357" max="15358" width="15" style="7" customWidth="1"/>
    <col min="15359" max="15610" width="9.1796875" style="7"/>
    <col min="15611" max="15611" width="46" style="7" customWidth="1"/>
    <col min="15612" max="15612" width="18.81640625" style="7" customWidth="1"/>
    <col min="15613" max="15614" width="15" style="7" customWidth="1"/>
    <col min="15615" max="15866" width="9.1796875" style="7"/>
    <col min="15867" max="15867" width="46" style="7" customWidth="1"/>
    <col min="15868" max="15868" width="18.81640625" style="7" customWidth="1"/>
    <col min="15869" max="15870" width="15" style="7" customWidth="1"/>
    <col min="15871" max="16122" width="9.1796875" style="7"/>
    <col min="16123" max="16123" width="46" style="7" customWidth="1"/>
    <col min="16124" max="16124" width="18.81640625" style="7" customWidth="1"/>
    <col min="16125" max="16126" width="15" style="7" customWidth="1"/>
    <col min="16127" max="16384" width="9.1796875" style="7"/>
  </cols>
  <sheetData>
    <row r="1" spans="1:16" ht="27.75" customHeight="1" thickBot="1">
      <c r="A1" s="184" t="s">
        <v>134</v>
      </c>
      <c r="B1" s="185"/>
      <c r="C1" s="185"/>
      <c r="D1" s="185"/>
      <c r="K1" s="9"/>
    </row>
    <row r="2" spans="1:16" ht="64.5" customHeight="1">
      <c r="A2" s="172" t="s">
        <v>24</v>
      </c>
      <c r="B2" s="100" t="s">
        <v>25</v>
      </c>
      <c r="C2" s="175" t="s">
        <v>26</v>
      </c>
      <c r="D2" s="175" t="s">
        <v>135</v>
      </c>
    </row>
    <row r="3" spans="1:16">
      <c r="A3" s="101"/>
      <c r="B3" s="98"/>
      <c r="C3" s="192">
        <v>45838</v>
      </c>
      <c r="D3" s="192">
        <v>45473</v>
      </c>
    </row>
    <row r="4" spans="1:16" ht="12.5">
      <c r="A4" s="12"/>
      <c r="B4" s="13"/>
      <c r="C4" s="13"/>
      <c r="D4" s="13"/>
      <c r="F4" s="1"/>
      <c r="G4" s="14"/>
      <c r="H4"/>
      <c r="I4" s="15"/>
      <c r="J4" s="15"/>
      <c r="K4"/>
      <c r="L4"/>
    </row>
    <row r="5" spans="1:16" ht="12.5">
      <c r="A5" s="243" t="s">
        <v>136</v>
      </c>
      <c r="B5" s="13"/>
      <c r="C5" s="174">
        <f>+SUM(C32:C38)</f>
        <v>59566478</v>
      </c>
      <c r="D5" s="174">
        <f>+SUM(D32:D38)</f>
        <v>6325615</v>
      </c>
      <c r="F5" s="1"/>
      <c r="G5" s="14"/>
      <c r="H5"/>
      <c r="I5" s="15"/>
      <c r="J5" s="15"/>
      <c r="K5"/>
      <c r="L5" s="17"/>
      <c r="M5" s="17"/>
      <c r="N5" s="17"/>
      <c r="O5" s="17"/>
      <c r="P5" s="17"/>
    </row>
    <row r="6" spans="1:16" ht="12.5">
      <c r="A6" s="244" t="s">
        <v>64</v>
      </c>
      <c r="B6" s="19"/>
      <c r="C6" s="20">
        <v>12987561</v>
      </c>
      <c r="D6" s="20">
        <v>21206376</v>
      </c>
      <c r="F6" s="1"/>
      <c r="G6" s="21"/>
      <c r="H6"/>
      <c r="I6" s="22"/>
      <c r="J6" s="22"/>
      <c r="K6"/>
      <c r="L6" s="17"/>
      <c r="M6" s="17"/>
      <c r="N6" s="17"/>
      <c r="O6" s="17"/>
    </row>
    <row r="7" spans="1:16" ht="12.5">
      <c r="A7" s="243" t="s">
        <v>137</v>
      </c>
      <c r="B7" s="13"/>
      <c r="C7" s="16">
        <f>+SUM(C8:C23)</f>
        <v>25145856</v>
      </c>
      <c r="D7" s="16">
        <f>+SUM(D8:D23)</f>
        <v>6381975</v>
      </c>
      <c r="F7" s="1"/>
      <c r="G7" s="14"/>
      <c r="H7"/>
      <c r="I7" s="15"/>
      <c r="J7" s="15"/>
      <c r="K7"/>
      <c r="L7" s="17"/>
      <c r="M7" s="17"/>
      <c r="N7" s="17"/>
      <c r="O7" s="17"/>
    </row>
    <row r="8" spans="1:16" ht="12.5">
      <c r="A8" s="244" t="s">
        <v>138</v>
      </c>
      <c r="B8" s="13">
        <v>15</v>
      </c>
      <c r="C8" s="102">
        <v>7667450</v>
      </c>
      <c r="D8" s="102">
        <v>5981770</v>
      </c>
      <c r="F8" s="1"/>
      <c r="G8" s="21"/>
      <c r="H8" s="21"/>
      <c r="I8" s="22"/>
      <c r="J8" s="22"/>
      <c r="K8"/>
      <c r="L8" s="17"/>
      <c r="M8" s="17"/>
      <c r="N8" s="17"/>
      <c r="O8" s="17"/>
    </row>
    <row r="9" spans="1:16" ht="12.5">
      <c r="A9" s="244" t="s">
        <v>139</v>
      </c>
      <c r="B9" s="13">
        <v>7</v>
      </c>
      <c r="C9" s="102">
        <v>-267149</v>
      </c>
      <c r="D9" s="102">
        <v>684950</v>
      </c>
      <c r="F9" s="1"/>
      <c r="G9" s="21"/>
      <c r="H9" s="21"/>
      <c r="I9" s="23"/>
      <c r="J9" s="22"/>
      <c r="K9"/>
      <c r="L9" s="17"/>
      <c r="M9" s="17"/>
      <c r="N9" s="17"/>
      <c r="O9" s="17"/>
    </row>
    <row r="10" spans="1:16" ht="12" customHeight="1">
      <c r="A10" s="244" t="s">
        <v>140</v>
      </c>
      <c r="B10" s="13"/>
      <c r="C10" s="102">
        <v>526620</v>
      </c>
      <c r="D10" s="102">
        <v>414156</v>
      </c>
      <c r="F10" s="1"/>
      <c r="G10" s="21"/>
      <c r="H10"/>
      <c r="I10" s="22"/>
      <c r="J10" s="22"/>
      <c r="K10"/>
      <c r="L10" s="17"/>
      <c r="M10" s="17"/>
      <c r="N10" s="17"/>
      <c r="O10" s="17"/>
    </row>
    <row r="11" spans="1:16" ht="12.5">
      <c r="A11" s="244" t="s">
        <v>141</v>
      </c>
      <c r="B11" s="13">
        <v>11</v>
      </c>
      <c r="C11" s="102">
        <v>248185</v>
      </c>
      <c r="D11" s="102">
        <v>117008</v>
      </c>
      <c r="F11" s="1"/>
      <c r="G11" s="21"/>
      <c r="H11" s="21"/>
      <c r="I11" s="22"/>
      <c r="J11" s="22"/>
      <c r="K11"/>
      <c r="L11" s="17"/>
      <c r="M11" s="17"/>
      <c r="N11" s="17"/>
      <c r="O11" s="17"/>
    </row>
    <row r="12" spans="1:16" ht="12.5">
      <c r="A12" s="244" t="s">
        <v>142</v>
      </c>
      <c r="B12" s="13">
        <v>11</v>
      </c>
      <c r="C12" s="102">
        <v>3038650</v>
      </c>
      <c r="D12" s="102">
        <v>1695293</v>
      </c>
      <c r="F12" s="1"/>
      <c r="G12" s="21"/>
      <c r="H12" s="21"/>
      <c r="I12" s="22"/>
      <c r="J12" s="22"/>
      <c r="K12"/>
      <c r="L12" s="17"/>
      <c r="M12" s="17"/>
      <c r="N12" s="17"/>
      <c r="O12" s="17"/>
    </row>
    <row r="13" spans="1:16" ht="12.5">
      <c r="A13" s="244" t="s">
        <v>143</v>
      </c>
      <c r="B13" s="13"/>
      <c r="C13" s="102">
        <v>69957</v>
      </c>
      <c r="D13" s="102">
        <v>244898</v>
      </c>
      <c r="F13" s="1"/>
      <c r="G13" s="21"/>
      <c r="H13"/>
      <c r="I13" s="23"/>
      <c r="J13" s="22"/>
      <c r="K13"/>
      <c r="L13" s="17"/>
      <c r="M13" s="17"/>
      <c r="N13" s="17"/>
      <c r="O13" s="17"/>
    </row>
    <row r="14" spans="1:16" ht="12.5">
      <c r="A14" s="244" t="s">
        <v>144</v>
      </c>
      <c r="B14" s="13"/>
      <c r="C14" s="102">
        <v>0</v>
      </c>
      <c r="D14" s="102">
        <v>0</v>
      </c>
      <c r="F14" s="1"/>
      <c r="G14" s="21"/>
      <c r="H14" s="21"/>
      <c r="I14" s="23"/>
      <c r="J14" s="23"/>
      <c r="K14"/>
      <c r="L14" s="17"/>
      <c r="M14" s="17"/>
      <c r="N14" s="17"/>
      <c r="O14" s="17"/>
    </row>
    <row r="15" spans="1:16" ht="12.5">
      <c r="A15" s="244" t="s">
        <v>145</v>
      </c>
      <c r="B15" s="13">
        <v>17</v>
      </c>
      <c r="C15" s="102">
        <v>-2427729</v>
      </c>
      <c r="D15" s="102">
        <v>-1775921</v>
      </c>
      <c r="F15" s="1"/>
      <c r="G15" s="21"/>
      <c r="H15" s="21"/>
      <c r="I15" s="22"/>
      <c r="J15" s="22"/>
      <c r="K15"/>
      <c r="L15" s="17"/>
      <c r="M15" s="17"/>
      <c r="N15" s="17"/>
      <c r="O15" s="17"/>
    </row>
    <row r="16" spans="1:16" ht="12.5">
      <c r="A16" s="244" t="s">
        <v>146</v>
      </c>
      <c r="B16" s="13">
        <v>18</v>
      </c>
      <c r="C16" s="102">
        <v>5180840</v>
      </c>
      <c r="D16" s="102">
        <v>6744058</v>
      </c>
      <c r="F16" s="1"/>
      <c r="G16" s="21"/>
      <c r="H16" s="21"/>
      <c r="I16" s="22"/>
      <c r="J16" s="22"/>
      <c r="K16"/>
      <c r="L16" s="17"/>
      <c r="M16" s="17"/>
      <c r="N16" s="17"/>
      <c r="O16" s="17"/>
    </row>
    <row r="17" spans="1:15" ht="12.5">
      <c r="A17" s="244" t="s">
        <v>147</v>
      </c>
      <c r="B17" s="13">
        <v>20</v>
      </c>
      <c r="C17" s="102">
        <v>3241362</v>
      </c>
      <c r="D17" s="102">
        <v>-224250</v>
      </c>
      <c r="F17" s="1"/>
      <c r="G17" s="21"/>
      <c r="H17" s="21"/>
      <c r="I17" s="22"/>
      <c r="J17" s="22"/>
      <c r="K17"/>
      <c r="L17" s="17"/>
      <c r="M17" s="17"/>
      <c r="N17" s="17"/>
      <c r="O17" s="17"/>
    </row>
    <row r="18" spans="1:15" ht="12.5">
      <c r="A18" s="244" t="s">
        <v>148</v>
      </c>
      <c r="B18" s="13">
        <v>16</v>
      </c>
      <c r="C18" s="102">
        <v>-3870790</v>
      </c>
      <c r="D18" s="102">
        <v>-4390053</v>
      </c>
      <c r="F18" s="1"/>
      <c r="G18" s="21"/>
      <c r="H18" s="21"/>
      <c r="I18" s="22"/>
      <c r="J18" s="22"/>
      <c r="K18"/>
      <c r="L18" s="17"/>
      <c r="M18" s="17"/>
      <c r="N18" s="17"/>
      <c r="O18" s="17"/>
    </row>
    <row r="19" spans="1:15" ht="12.5">
      <c r="A19" s="244" t="s">
        <v>149</v>
      </c>
      <c r="B19" s="13">
        <v>16</v>
      </c>
      <c r="C19" s="102">
        <v>5810877</v>
      </c>
      <c r="D19" s="102">
        <v>6242496</v>
      </c>
      <c r="F19" s="1"/>
      <c r="G19" s="21"/>
      <c r="H19" s="21"/>
      <c r="I19" s="22"/>
      <c r="J19" s="22"/>
      <c r="K19"/>
      <c r="L19" s="17"/>
      <c r="M19" s="17"/>
      <c r="N19" s="17"/>
      <c r="O19" s="17"/>
    </row>
    <row r="20" spans="1:15" ht="12.5">
      <c r="A20" s="244" t="s">
        <v>150</v>
      </c>
      <c r="B20" s="24">
        <v>16</v>
      </c>
      <c r="C20" s="102">
        <v>67639</v>
      </c>
      <c r="D20" s="102">
        <v>0</v>
      </c>
      <c r="F20" s="1"/>
      <c r="G20" s="21"/>
      <c r="H20" s="21"/>
      <c r="I20" s="22"/>
      <c r="J20" s="22"/>
      <c r="K20"/>
      <c r="L20" s="17"/>
      <c r="M20" s="17"/>
      <c r="N20" s="17"/>
      <c r="O20" s="17"/>
    </row>
    <row r="21" spans="1:15" ht="12.5">
      <c r="A21" s="244" t="s">
        <v>151</v>
      </c>
      <c r="B21" s="24"/>
      <c r="C21" s="102">
        <v>-1620380</v>
      </c>
      <c r="D21" s="102">
        <v>3040700</v>
      </c>
      <c r="F21" s="1"/>
      <c r="G21" s="21"/>
      <c r="H21" s="21"/>
      <c r="I21" s="22"/>
      <c r="J21" s="22"/>
      <c r="K21"/>
      <c r="L21" s="17"/>
      <c r="M21" s="17"/>
      <c r="N21" s="17"/>
      <c r="O21" s="17"/>
    </row>
    <row r="22" spans="1:15" ht="24.75" customHeight="1">
      <c r="A22" s="245" t="s">
        <v>152</v>
      </c>
      <c r="B22" s="13"/>
      <c r="C22" s="102">
        <v>17984843</v>
      </c>
      <c r="D22" s="102">
        <v>8770491</v>
      </c>
      <c r="F22" s="1"/>
      <c r="G22" s="21"/>
      <c r="H22"/>
      <c r="I22" s="22"/>
      <c r="J22" s="22"/>
      <c r="K22"/>
      <c r="L22" s="17"/>
      <c r="M22" s="17"/>
      <c r="N22" s="17"/>
      <c r="O22" s="17"/>
    </row>
    <row r="23" spans="1:15" ht="12.5">
      <c r="A23" s="246" t="s">
        <v>153</v>
      </c>
      <c r="B23" s="13"/>
      <c r="C23" s="102">
        <v>-10504519</v>
      </c>
      <c r="D23" s="102">
        <v>-21163621</v>
      </c>
      <c r="F23" s="1"/>
      <c r="G23" s="21"/>
      <c r="H23" s="21"/>
      <c r="I23" s="23"/>
      <c r="J23" s="23"/>
      <c r="K23"/>
      <c r="L23" s="17"/>
      <c r="M23" s="17"/>
      <c r="N23" s="17"/>
      <c r="O23" s="17"/>
    </row>
    <row r="24" spans="1:15" ht="14.25" customHeight="1">
      <c r="A24" s="247" t="s">
        <v>154</v>
      </c>
      <c r="B24" s="27"/>
      <c r="C24" s="104">
        <f>+SUM(C26:C31)</f>
        <v>25307293</v>
      </c>
      <c r="D24" s="28">
        <f>+SUM(D26:D31)</f>
        <v>-17368334</v>
      </c>
      <c r="F24" s="1"/>
      <c r="G24" s="14"/>
      <c r="H24"/>
      <c r="I24" s="15"/>
      <c r="J24" s="15"/>
      <c r="K24"/>
      <c r="L24" s="17"/>
      <c r="M24" s="17"/>
      <c r="N24" s="17"/>
      <c r="O24" s="17"/>
    </row>
    <row r="25" spans="1:15" ht="12.5">
      <c r="A25" s="18"/>
      <c r="B25" s="13"/>
      <c r="C25" s="30"/>
      <c r="D25" s="30"/>
      <c r="F25" s="1"/>
      <c r="K25"/>
      <c r="L25" s="17"/>
      <c r="M25" s="17"/>
      <c r="N25" s="17"/>
      <c r="O25" s="17"/>
    </row>
    <row r="26" spans="1:15" ht="12.5">
      <c r="A26" s="244" t="s">
        <v>155</v>
      </c>
      <c r="B26" s="13"/>
      <c r="C26" s="102">
        <v>3817858</v>
      </c>
      <c r="D26" s="102">
        <v>3290878</v>
      </c>
      <c r="F26" s="1"/>
      <c r="G26" s="21"/>
      <c r="H26"/>
      <c r="I26" s="22"/>
      <c r="J26" s="22"/>
      <c r="L26" s="17"/>
      <c r="M26" s="17"/>
      <c r="N26" s="17"/>
      <c r="O26" s="17"/>
    </row>
    <row r="27" spans="1:15" ht="12.5">
      <c r="A27" s="244" t="s">
        <v>156</v>
      </c>
      <c r="B27" s="13"/>
      <c r="C27" s="102">
        <v>-10209086</v>
      </c>
      <c r="D27" s="102">
        <v>-20295653</v>
      </c>
      <c r="F27" s="1"/>
      <c r="G27" s="21"/>
      <c r="H27"/>
      <c r="I27" s="22"/>
      <c r="J27" s="22"/>
      <c r="K27"/>
      <c r="L27" s="17"/>
      <c r="M27" s="17"/>
      <c r="N27" s="17"/>
      <c r="O27" s="17"/>
    </row>
    <row r="28" spans="1:15" ht="12.5">
      <c r="A28" s="244" t="s">
        <v>157</v>
      </c>
      <c r="B28" s="13"/>
      <c r="C28" s="102">
        <v>2266306</v>
      </c>
      <c r="D28" s="102">
        <v>-753229</v>
      </c>
      <c r="F28" s="1"/>
      <c r="G28" s="21"/>
      <c r="H28"/>
      <c r="I28" s="22"/>
      <c r="J28" s="22"/>
      <c r="K28"/>
      <c r="L28" s="17"/>
      <c r="M28" s="17"/>
      <c r="N28" s="17"/>
      <c r="O28" s="17"/>
    </row>
    <row r="29" spans="1:15" ht="12.5">
      <c r="A29" s="244" t="s">
        <v>158</v>
      </c>
      <c r="B29" s="13"/>
      <c r="C29" s="102">
        <v>24427735</v>
      </c>
      <c r="D29" s="102">
        <v>-10018988</v>
      </c>
      <c r="F29" s="1"/>
      <c r="G29" s="21"/>
      <c r="H29"/>
      <c r="I29" s="22"/>
      <c r="J29" s="22"/>
      <c r="K29"/>
      <c r="L29" s="17"/>
      <c r="M29" s="17"/>
      <c r="N29" s="17"/>
      <c r="O29" s="17"/>
    </row>
    <row r="30" spans="1:15" ht="12.5">
      <c r="A30" s="244" t="s">
        <v>159</v>
      </c>
      <c r="B30" s="13"/>
      <c r="C30" s="102">
        <v>5572652</v>
      </c>
      <c r="D30" s="102">
        <v>10859726</v>
      </c>
      <c r="F30" s="1"/>
      <c r="G30" s="21"/>
      <c r="H30"/>
      <c r="I30" s="22"/>
      <c r="J30" s="22"/>
      <c r="K30"/>
      <c r="L30" s="17"/>
      <c r="M30" s="17"/>
      <c r="N30" s="17"/>
      <c r="O30" s="17"/>
    </row>
    <row r="31" spans="1:15" ht="12.5">
      <c r="A31" s="244" t="s">
        <v>160</v>
      </c>
      <c r="B31" s="13"/>
      <c r="C31" s="102">
        <v>-568172</v>
      </c>
      <c r="D31" s="102">
        <v>-451068</v>
      </c>
      <c r="F31" s="1"/>
      <c r="G31" s="21"/>
      <c r="H31"/>
      <c r="I31" s="22"/>
      <c r="J31" s="22"/>
      <c r="K31"/>
      <c r="L31" s="17"/>
      <c r="M31" s="17"/>
      <c r="N31" s="17"/>
      <c r="O31" s="17"/>
    </row>
    <row r="32" spans="1:15" ht="12.5">
      <c r="A32" s="247" t="s">
        <v>161</v>
      </c>
      <c r="B32" s="27"/>
      <c r="C32" s="28">
        <f>+C6+C7+C24</f>
        <v>63440710</v>
      </c>
      <c r="D32" s="28">
        <f>+D6+D7+D24</f>
        <v>10220017</v>
      </c>
      <c r="F32" s="1"/>
      <c r="G32" s="14"/>
      <c r="H32"/>
      <c r="I32" s="15"/>
      <c r="J32" s="15"/>
      <c r="K32"/>
      <c r="L32" s="17"/>
      <c r="M32" s="17"/>
      <c r="N32" s="17"/>
      <c r="O32" s="17"/>
    </row>
    <row r="33" spans="1:15" ht="12.5">
      <c r="A33" s="12"/>
      <c r="B33" s="19"/>
      <c r="C33" s="30"/>
      <c r="D33" s="30"/>
      <c r="F33" s="1"/>
      <c r="K33"/>
      <c r="L33" s="17"/>
      <c r="M33" s="17"/>
      <c r="N33" s="17"/>
      <c r="O33" s="17"/>
    </row>
    <row r="34" spans="1:15" ht="12.5">
      <c r="A34" s="244" t="s">
        <v>162</v>
      </c>
      <c r="B34" s="13"/>
      <c r="C34" s="102">
        <v>-4982274</v>
      </c>
      <c r="D34" s="102">
        <v>-6446502</v>
      </c>
      <c r="F34" s="1"/>
      <c r="G34" s="21"/>
      <c r="H34"/>
      <c r="I34" s="22"/>
      <c r="J34" s="22"/>
      <c r="K34"/>
      <c r="L34" s="17"/>
      <c r="M34" s="17"/>
      <c r="N34" s="17"/>
      <c r="O34" s="17"/>
    </row>
    <row r="35" spans="1:15" ht="12.5">
      <c r="A35" s="244" t="s">
        <v>163</v>
      </c>
      <c r="B35" s="13"/>
      <c r="C35" s="102">
        <v>4725856</v>
      </c>
      <c r="D35" s="102">
        <v>4515893</v>
      </c>
      <c r="F35" s="1"/>
      <c r="G35" s="21"/>
      <c r="H35"/>
      <c r="I35" s="22"/>
      <c r="J35" s="22"/>
      <c r="K35"/>
      <c r="L35" s="17"/>
      <c r="M35" s="17"/>
      <c r="N35" s="17"/>
      <c r="O35" s="17"/>
    </row>
    <row r="36" spans="1:15" ht="12.5">
      <c r="A36" s="244" t="s">
        <v>164</v>
      </c>
      <c r="B36" s="24"/>
      <c r="C36" s="102">
        <v>-109545</v>
      </c>
      <c r="D36" s="102">
        <v>-101316</v>
      </c>
      <c r="F36" s="1"/>
      <c r="G36" s="21"/>
      <c r="H36" s="21"/>
      <c r="I36" s="22"/>
      <c r="J36" s="22"/>
      <c r="K36"/>
      <c r="L36" s="17"/>
      <c r="M36" s="17"/>
      <c r="N36" s="17"/>
      <c r="O36" s="17"/>
    </row>
    <row r="37" spans="1:15" ht="12.5">
      <c r="A37" s="244" t="s">
        <v>165</v>
      </c>
      <c r="B37" s="13"/>
      <c r="C37" s="102">
        <v>-2549319</v>
      </c>
      <c r="D37" s="102">
        <v>-1513812</v>
      </c>
      <c r="F37" s="1"/>
      <c r="G37" s="21"/>
      <c r="H37"/>
      <c r="I37" s="22"/>
      <c r="J37" s="22"/>
      <c r="K37"/>
      <c r="L37" s="17"/>
      <c r="M37" s="17"/>
      <c r="N37" s="17"/>
      <c r="O37" s="17"/>
    </row>
    <row r="38" spans="1:15" ht="12.5">
      <c r="A38" s="244" t="s">
        <v>166</v>
      </c>
      <c r="B38" s="13"/>
      <c r="C38" s="102">
        <v>-958950</v>
      </c>
      <c r="D38" s="102">
        <v>-348665</v>
      </c>
      <c r="F38" s="1"/>
      <c r="G38" s="21"/>
      <c r="H38"/>
      <c r="I38" s="22"/>
      <c r="J38" s="22"/>
      <c r="K38"/>
      <c r="L38" s="17"/>
      <c r="M38" s="17"/>
      <c r="N38" s="17"/>
      <c r="O38" s="17"/>
    </row>
    <row r="39" spans="1:15" ht="12.5">
      <c r="A39" s="247" t="s">
        <v>167</v>
      </c>
      <c r="B39" s="27"/>
      <c r="C39" s="104">
        <f>+SUM(C41:C46)</f>
        <v>-9233208</v>
      </c>
      <c r="D39" s="104">
        <f>+SUM(D41:D46)</f>
        <v>-17856713</v>
      </c>
      <c r="F39" s="1"/>
      <c r="G39" s="14"/>
      <c r="H39"/>
      <c r="I39" s="15"/>
      <c r="J39" s="15"/>
      <c r="K39"/>
      <c r="L39" s="17"/>
      <c r="M39" s="17"/>
      <c r="N39" s="17"/>
      <c r="O39" s="17"/>
    </row>
    <row r="40" spans="1:15" ht="12.5">
      <c r="A40" s="18"/>
      <c r="B40" s="13"/>
      <c r="C40" s="30"/>
      <c r="D40" s="30"/>
      <c r="F40" s="1"/>
      <c r="K40"/>
      <c r="L40" s="17"/>
      <c r="M40" s="17"/>
      <c r="N40" s="17"/>
      <c r="O40" s="17"/>
    </row>
    <row r="41" spans="1:15" ht="12.5">
      <c r="A41" s="244" t="s">
        <v>168</v>
      </c>
      <c r="B41" s="13"/>
      <c r="C41" s="102">
        <v>519062</v>
      </c>
      <c r="D41" s="102">
        <v>135832</v>
      </c>
      <c r="F41" s="1"/>
      <c r="G41" s="21"/>
      <c r="H41"/>
      <c r="I41" s="22"/>
      <c r="J41" s="22"/>
      <c r="K41"/>
      <c r="L41" s="17"/>
      <c r="M41" s="17"/>
      <c r="N41" s="17"/>
      <c r="O41" s="17"/>
    </row>
    <row r="42" spans="1:15" ht="12.5">
      <c r="A42" s="244" t="s">
        <v>169</v>
      </c>
      <c r="B42" s="13">
        <v>8</v>
      </c>
      <c r="C42" s="102">
        <v>-10886866</v>
      </c>
      <c r="D42" s="102">
        <v>-18434217</v>
      </c>
      <c r="F42" s="1"/>
      <c r="G42" s="21"/>
      <c r="H42"/>
      <c r="I42" s="22"/>
      <c r="J42" s="22"/>
      <c r="K42"/>
      <c r="L42" s="17"/>
      <c r="M42" s="17"/>
      <c r="N42" s="17"/>
      <c r="O42" s="17"/>
    </row>
    <row r="43" spans="1:15" ht="12.5">
      <c r="A43" s="244" t="s">
        <v>170</v>
      </c>
      <c r="B43" s="13">
        <v>9</v>
      </c>
      <c r="C43" s="102">
        <v>-2040005</v>
      </c>
      <c r="D43" s="102">
        <v>-1388686</v>
      </c>
      <c r="F43" s="1"/>
      <c r="G43" s="21"/>
      <c r="H43"/>
      <c r="I43" s="22"/>
      <c r="J43" s="22"/>
      <c r="K43"/>
      <c r="L43" s="17"/>
      <c r="M43" s="17"/>
      <c r="N43" s="17"/>
      <c r="O43" s="17"/>
    </row>
    <row r="44" spans="1:15" ht="12.5">
      <c r="A44" s="244" t="s">
        <v>171</v>
      </c>
      <c r="B44" s="13"/>
      <c r="C44" s="102">
        <v>3189085</v>
      </c>
      <c r="D44" s="102">
        <v>1929974</v>
      </c>
      <c r="F44" s="1"/>
      <c r="G44" s="21"/>
      <c r="H44"/>
      <c r="I44" s="22"/>
      <c r="J44" s="22"/>
      <c r="K44"/>
      <c r="L44" s="17"/>
      <c r="M44" s="17"/>
      <c r="N44" s="17"/>
      <c r="O44" s="17"/>
    </row>
    <row r="45" spans="1:15" ht="12.5">
      <c r="A45" s="244" t="s">
        <v>172</v>
      </c>
      <c r="B45" s="13"/>
      <c r="C45" s="102">
        <v>0</v>
      </c>
      <c r="D45" s="102">
        <v>0</v>
      </c>
      <c r="F45" s="1"/>
      <c r="G45" s="21"/>
      <c r="H45"/>
      <c r="I45" s="23"/>
      <c r="J45" s="23"/>
      <c r="K45"/>
      <c r="L45" s="17"/>
      <c r="M45" s="17"/>
      <c r="N45" s="17"/>
      <c r="O45" s="17"/>
    </row>
    <row r="46" spans="1:15" ht="12.75" customHeight="1">
      <c r="A46" s="244" t="s">
        <v>173</v>
      </c>
      <c r="B46" s="13"/>
      <c r="C46" s="102">
        <v>-14484</v>
      </c>
      <c r="D46" s="102">
        <v>-99616</v>
      </c>
      <c r="F46" s="1"/>
      <c r="K46"/>
      <c r="L46" s="17"/>
      <c r="M46" s="17"/>
      <c r="N46" s="17"/>
      <c r="O46" s="17"/>
    </row>
    <row r="47" spans="1:15" s="32" customFormat="1" ht="21.75" customHeight="1">
      <c r="A47" s="247" t="s">
        <v>174</v>
      </c>
      <c r="B47" s="27"/>
      <c r="C47" s="28">
        <f>+SUM(C49:C54)</f>
        <v>-14030460</v>
      </c>
      <c r="D47" s="28">
        <f>+SUM(D49:D54)</f>
        <v>17978096</v>
      </c>
      <c r="E47" s="1"/>
      <c r="F47" s="1"/>
      <c r="G47" s="14"/>
      <c r="H47"/>
      <c r="I47" s="15"/>
      <c r="J47" s="15"/>
      <c r="K47"/>
      <c r="L47" s="17"/>
      <c r="M47" s="17"/>
      <c r="N47" s="17"/>
      <c r="O47" s="17"/>
    </row>
    <row r="48" spans="1:15" ht="12.5">
      <c r="A48" s="18"/>
      <c r="B48" s="13"/>
      <c r="C48" s="30"/>
      <c r="D48" s="30"/>
      <c r="F48" s="1"/>
      <c r="H48" s="7"/>
      <c r="I48" s="7"/>
      <c r="J48" s="7"/>
      <c r="K48"/>
      <c r="L48" s="17"/>
      <c r="M48" s="17"/>
      <c r="N48" s="17"/>
      <c r="O48" s="17"/>
    </row>
    <row r="49" spans="1:15" ht="12.5">
      <c r="A49" s="244" t="s">
        <v>175</v>
      </c>
      <c r="B49" s="13">
        <v>5</v>
      </c>
      <c r="C49" s="102">
        <v>24838553</v>
      </c>
      <c r="D49" s="102">
        <v>69574834</v>
      </c>
      <c r="F49" s="1"/>
      <c r="G49" s="21"/>
      <c r="H49"/>
      <c r="I49" s="22"/>
      <c r="J49" s="22"/>
      <c r="K49"/>
      <c r="L49" s="17"/>
      <c r="M49" s="17"/>
      <c r="N49" s="17"/>
      <c r="O49" s="17"/>
    </row>
    <row r="50" spans="1:15" ht="12.5">
      <c r="A50" s="244" t="s">
        <v>176</v>
      </c>
      <c r="B50" s="13">
        <v>5</v>
      </c>
      <c r="C50" s="102">
        <v>-30018314</v>
      </c>
      <c r="D50" s="102">
        <v>-25193105</v>
      </c>
      <c r="F50" s="1"/>
      <c r="G50" s="21"/>
      <c r="H50"/>
      <c r="I50" s="22"/>
      <c r="J50" s="22"/>
      <c r="K50"/>
      <c r="L50" s="17"/>
      <c r="M50" s="17"/>
      <c r="N50" s="17"/>
      <c r="O50" s="17"/>
    </row>
    <row r="51" spans="1:15" ht="12.5">
      <c r="A51" s="244" t="s">
        <v>177</v>
      </c>
      <c r="B51" s="13"/>
      <c r="C51" s="102">
        <v>-6361013</v>
      </c>
      <c r="D51" s="102">
        <v>-21559036</v>
      </c>
      <c r="F51" s="1"/>
      <c r="G51" s="21"/>
      <c r="H51"/>
      <c r="I51" s="22"/>
      <c r="J51" s="22"/>
      <c r="K51"/>
      <c r="L51" s="17"/>
      <c r="M51" s="17"/>
      <c r="N51" s="17"/>
      <c r="O51" s="17"/>
    </row>
    <row r="52" spans="1:15" ht="12.5">
      <c r="A52" s="244" t="s">
        <v>162</v>
      </c>
      <c r="B52" s="13"/>
      <c r="C52" s="102">
        <v>-4434130</v>
      </c>
      <c r="D52" s="102">
        <v>-6348047</v>
      </c>
      <c r="F52" s="1"/>
      <c r="G52" s="21"/>
      <c r="H52"/>
      <c r="I52" s="22"/>
      <c r="J52" s="22"/>
      <c r="K52" s="17"/>
      <c r="L52" s="17"/>
      <c r="M52" s="17"/>
      <c r="N52" s="17"/>
      <c r="O52" s="17"/>
    </row>
    <row r="53" spans="1:15" ht="12.5">
      <c r="A53" s="244" t="s">
        <v>178</v>
      </c>
      <c r="B53" s="13"/>
      <c r="C53" s="102">
        <v>2412531</v>
      </c>
      <c r="D53" s="102">
        <v>1797572</v>
      </c>
      <c r="F53" s="1"/>
      <c r="G53" s="21"/>
      <c r="H53"/>
      <c r="I53" s="22"/>
      <c r="J53" s="22"/>
      <c r="K53" s="17"/>
      <c r="L53" s="17"/>
      <c r="M53" s="17"/>
      <c r="N53" s="17"/>
      <c r="O53" s="17"/>
    </row>
    <row r="54" spans="1:15" ht="12.5">
      <c r="A54" s="248" t="s">
        <v>179</v>
      </c>
      <c r="B54" s="13">
        <v>5</v>
      </c>
      <c r="C54" s="102">
        <v>-468087</v>
      </c>
      <c r="D54" s="102">
        <v>-294122</v>
      </c>
      <c r="F54" s="1"/>
      <c r="G54" s="21"/>
      <c r="H54"/>
      <c r="I54" s="22"/>
      <c r="J54" s="23"/>
      <c r="K54" s="17"/>
      <c r="L54" s="17"/>
      <c r="M54" s="17"/>
      <c r="N54" s="17"/>
      <c r="O54" s="17"/>
    </row>
    <row r="55" spans="1:15" s="32" customFormat="1" ht="23">
      <c r="A55" s="247" t="s">
        <v>180</v>
      </c>
      <c r="B55" s="27"/>
      <c r="C55" s="28">
        <f>+C5+C39+C47</f>
        <v>36302810</v>
      </c>
      <c r="D55" s="28">
        <f>+D5+D39+D47</f>
        <v>6446998</v>
      </c>
      <c r="E55" s="1"/>
      <c r="F55" s="1"/>
      <c r="G55" s="14"/>
      <c r="H55"/>
      <c r="I55" s="15"/>
      <c r="J55" s="15"/>
      <c r="K55" s="17"/>
      <c r="L55" s="17"/>
      <c r="M55" s="17"/>
      <c r="N55" s="17"/>
      <c r="O55" s="17"/>
    </row>
    <row r="56" spans="1:15" s="32" customFormat="1" ht="12.5">
      <c r="A56" s="12" t="s">
        <v>181</v>
      </c>
      <c r="B56" s="19"/>
      <c r="C56" s="102">
        <v>-5474537</v>
      </c>
      <c r="D56" s="102">
        <v>-6324642</v>
      </c>
      <c r="E56" s="1"/>
      <c r="F56" s="1"/>
      <c r="G56" s="14"/>
      <c r="H56"/>
      <c r="I56" s="15"/>
      <c r="J56" s="15"/>
      <c r="K56" s="17"/>
      <c r="L56" s="17"/>
      <c r="M56" s="17"/>
      <c r="N56" s="17"/>
      <c r="O56" s="17"/>
    </row>
    <row r="57" spans="1:15" s="32" customFormat="1" ht="12.5">
      <c r="A57" s="176" t="s">
        <v>182</v>
      </c>
      <c r="B57" s="177"/>
      <c r="C57" s="178">
        <v>90970</v>
      </c>
      <c r="D57" s="178">
        <v>35022</v>
      </c>
      <c r="E57" s="1"/>
      <c r="F57" s="1"/>
      <c r="G57" s="14"/>
      <c r="H57"/>
      <c r="I57" s="15"/>
      <c r="J57" s="15"/>
      <c r="K57" s="17"/>
      <c r="L57" s="17"/>
      <c r="M57" s="17"/>
      <c r="N57" s="17"/>
      <c r="O57" s="17"/>
    </row>
    <row r="58" spans="1:15" ht="12.5">
      <c r="A58" s="26" t="s">
        <v>183</v>
      </c>
      <c r="B58" s="27"/>
      <c r="C58" s="28">
        <v>30919243</v>
      </c>
      <c r="D58" s="28">
        <v>157378</v>
      </c>
      <c r="F58" s="1"/>
      <c r="K58" s="17"/>
      <c r="L58" s="17"/>
      <c r="M58" s="17"/>
      <c r="N58" s="17"/>
      <c r="O58" s="17"/>
    </row>
    <row r="59" spans="1:15" ht="12.5">
      <c r="A59" s="221"/>
      <c r="B59" s="13"/>
      <c r="C59" s="30"/>
      <c r="D59" s="30"/>
      <c r="F59" s="1"/>
      <c r="K59" s="17"/>
      <c r="L59" s="17"/>
      <c r="M59" s="17"/>
      <c r="N59" s="17"/>
      <c r="O59" s="17"/>
    </row>
    <row r="60" spans="1:15" ht="12.5">
      <c r="A60" s="247" t="s">
        <v>184</v>
      </c>
      <c r="B60" s="27"/>
      <c r="C60" s="28">
        <v>26052049</v>
      </c>
      <c r="D60" s="28">
        <v>25594450</v>
      </c>
      <c r="F60" s="1"/>
      <c r="G60" s="14"/>
      <c r="H60"/>
      <c r="I60" s="15"/>
      <c r="J60" s="15"/>
      <c r="K60" s="17"/>
      <c r="L60" s="17"/>
      <c r="M60" s="17"/>
      <c r="N60" s="17"/>
      <c r="O60" s="17"/>
    </row>
    <row r="61" spans="1:15" ht="12.5">
      <c r="A61" s="247"/>
      <c r="B61" s="13"/>
      <c r="C61" s="30"/>
      <c r="D61" s="30"/>
      <c r="F61" s="1"/>
      <c r="H61" s="7"/>
      <c r="I61" s="7"/>
      <c r="J61" s="7"/>
      <c r="K61" s="17"/>
      <c r="L61" s="17"/>
      <c r="M61" s="17"/>
      <c r="N61" s="17"/>
      <c r="O61" s="17"/>
    </row>
    <row r="62" spans="1:15" ht="12.5">
      <c r="A62" s="247" t="s">
        <v>185</v>
      </c>
      <c r="B62" s="27"/>
      <c r="C62" s="28">
        <f>+C55+C60+C57+C56</f>
        <v>56971292</v>
      </c>
      <c r="D62" s="28">
        <f>+D55+D60+D57+D56</f>
        <v>25751828</v>
      </c>
      <c r="F62" s="1"/>
      <c r="G62" s="14"/>
      <c r="H62" s="14"/>
      <c r="I62" s="15"/>
      <c r="J62" s="15"/>
      <c r="K62" s="17"/>
      <c r="L62" s="17"/>
      <c r="M62" s="17"/>
      <c r="N62" s="17"/>
      <c r="O62" s="17"/>
    </row>
    <row r="63" spans="1:15">
      <c r="A63" s="11"/>
      <c r="B63" s="33"/>
      <c r="C63" s="34"/>
      <c r="D63" s="35"/>
      <c r="E63" s="2"/>
      <c r="G63" s="36"/>
      <c r="H63" s="36"/>
    </row>
  </sheetData>
  <mergeCells count="1">
    <mergeCell ref="A1:D1"/>
  </mergeCells>
  <pageMargins left="0.7" right="0.7" top="0.75" bottom="0.75" header="0.3" footer="0.3"/>
  <pageSetup paperSize="9" scale="77" orientation="portrait" r:id="rId1"/>
  <headerFooter>
    <oddFooter>&amp;R&amp;1#&amp;"Calibri"&amp;10&amp;K008000Herkese Açık-Public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8</vt:i4>
      </vt:variant>
    </vt:vector>
  </HeadingPairs>
  <TitlesOfParts>
    <vt:vector size="14" baseType="lpstr">
      <vt:lpstr>Assets</vt:lpstr>
      <vt:lpstr>Liabilities</vt:lpstr>
      <vt:lpstr>Profit or Loss </vt:lpstr>
      <vt:lpstr>Comprehensive Income Statement</vt:lpstr>
      <vt:lpstr>Changes In Equity</vt:lpstr>
      <vt:lpstr>Statement of Cash Flow</vt:lpstr>
      <vt:lpstr>'Statement of Cash Flow'!OLE_LINK3</vt:lpstr>
      <vt:lpstr>Liabilities!OLE_LINK41</vt:lpstr>
      <vt:lpstr>Assets!Print_Area</vt:lpstr>
      <vt:lpstr>'Changes In Equity'!Print_Area</vt:lpstr>
      <vt:lpstr>'Comprehensive Income Statement'!Print_Area</vt:lpstr>
      <vt:lpstr>Liabilities!Print_Area</vt:lpstr>
      <vt:lpstr>'Profit or Loss '!Print_Area</vt:lpstr>
      <vt:lpstr>'Statement of Cash Flow'!Print_Area</vt:lpstr>
    </vt:vector>
  </TitlesOfParts>
  <Company>PwC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PwC</dc:creator>
  <cp:lastModifiedBy>Hamza Sümer</cp:lastModifiedBy>
  <cp:lastPrinted>2024-03-11T07:34:20Z</cp:lastPrinted>
  <dcterms:created xsi:type="dcterms:W3CDTF">2005-07-26T06:55:04Z</dcterms:created>
  <dcterms:modified xsi:type="dcterms:W3CDTF">2025-07-30T13:47:59Z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V_QUERY_LIST_4F35BF76-6C0D-4D9B-82B2-816C12CF3733">
    <vt:lpwstr>empty_477D106A-C0D6-4607-AEBD-E2C9D60EA279</vt:lpwstr>
  </property>
  <property fmtid="{D5CDD505-2E9C-101B-9397-08002B2CF9AE}" pid="3" name="SV_HIDDEN_GRID_QUERY_LIST_4F35BF76-6C0D-4D9B-82B2-816C12CF3733">
    <vt:lpwstr>empty_477D106A-C0D6-4607-AEBD-E2C9D60EA279</vt:lpwstr>
  </property>
  <property fmtid="{D5CDD505-2E9C-101B-9397-08002B2CF9AE}" pid="4" name="TitusGUID">
    <vt:lpwstr>674fb9d0-16ef-4448-91e1-40fd80aea343</vt:lpwstr>
  </property>
  <property fmtid="{D5CDD505-2E9C-101B-9397-08002B2CF9AE}" pid="5" name="Classification">
    <vt:lpwstr>Herkese Açık</vt:lpwstr>
  </property>
  <property fmtid="{D5CDD505-2E9C-101B-9397-08002B2CF9AE}" pid="6" name="MSIP_Label_12811196-1c4f-4bcc-9ac6-425b53fb3bdd_Enabled">
    <vt:lpwstr>true</vt:lpwstr>
  </property>
  <property fmtid="{D5CDD505-2E9C-101B-9397-08002B2CF9AE}" pid="7" name="MSIP_Label_12811196-1c4f-4bcc-9ac6-425b53fb3bdd_SetDate">
    <vt:lpwstr>2022-11-02T15:20:49Z</vt:lpwstr>
  </property>
  <property fmtid="{D5CDD505-2E9C-101B-9397-08002B2CF9AE}" pid="8" name="MSIP_Label_12811196-1c4f-4bcc-9ac6-425b53fb3bdd_Method">
    <vt:lpwstr>Privileged</vt:lpwstr>
  </property>
  <property fmtid="{D5CDD505-2E9C-101B-9397-08002B2CF9AE}" pid="9" name="MSIP_Label_12811196-1c4f-4bcc-9ac6-425b53fb3bdd_Name">
    <vt:lpwstr>Public</vt:lpwstr>
  </property>
  <property fmtid="{D5CDD505-2E9C-101B-9397-08002B2CF9AE}" pid="10" name="MSIP_Label_12811196-1c4f-4bcc-9ac6-425b53fb3bdd_SiteId">
    <vt:lpwstr>9b2aa256-6b63-48b7-88bd-26407e34cbc4</vt:lpwstr>
  </property>
  <property fmtid="{D5CDD505-2E9C-101B-9397-08002B2CF9AE}" pid="11" name="MSIP_Label_12811196-1c4f-4bcc-9ac6-425b53fb3bdd_ActionId">
    <vt:lpwstr>5c411b13-9a13-4a28-ae3f-9c11758371cd</vt:lpwstr>
  </property>
  <property fmtid="{D5CDD505-2E9C-101B-9397-08002B2CF9AE}" pid="12" name="MSIP_Label_12811196-1c4f-4bcc-9ac6-425b53fb3bdd_ContentBits">
    <vt:lpwstr>2</vt:lpwstr>
  </property>
</Properties>
</file>