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5\Q2'25\Summary Financials\İnternet Version\"/>
    </mc:Choice>
  </mc:AlternateContent>
  <xr:revisionPtr revIDLastSave="0" documentId="13_ncr:1_{2295FF8A-8E69-40EF-B5B9-1A737543A6FC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Kaynaklar!$D$29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'!$A$1:$F$26</definedName>
    <definedName name="_xlnm.Print_Area" localSheetId="1">Kaynaklar!$A$1:$D$55</definedName>
    <definedName name="_xlnm.Print_Area" localSheetId="5">'Nakit Akım Tablosu'!$A$1:$D$62</definedName>
    <definedName name="_xlnm.Print_Area" localSheetId="4">'Özkaynak Değişim Tablosu'!$A$1:$M$21</definedName>
    <definedName name="_xlnm.Print_Area" localSheetId="0">Varlıklar!$A$1:$D$36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33" l="1"/>
  <c r="I21" i="33"/>
  <c r="H21" i="33"/>
  <c r="E21" i="33"/>
  <c r="C21" i="33"/>
  <c r="D21" i="33"/>
  <c r="K21" i="33"/>
  <c r="L21" i="33"/>
  <c r="B21" i="33"/>
  <c r="M10" i="33"/>
  <c r="F24" i="40"/>
  <c r="F26" i="40" s="1"/>
  <c r="C36" i="39"/>
  <c r="D36" i="39"/>
  <c r="E36" i="39"/>
  <c r="F36" i="39"/>
  <c r="E30" i="39"/>
  <c r="F9" i="39"/>
  <c r="F17" i="39" s="1"/>
  <c r="F22" i="39" s="1"/>
  <c r="F28" i="39" s="1"/>
  <c r="E9" i="39"/>
  <c r="E17" i="39" s="1"/>
  <c r="E22" i="39" s="1"/>
  <c r="E28" i="39" s="1"/>
  <c r="E34" i="39" s="1"/>
  <c r="G21" i="33" l="1"/>
  <c r="E24" i="40"/>
  <c r="E26" i="40" s="1"/>
  <c r="F30" i="39"/>
  <c r="F34" i="39"/>
  <c r="D24" i="40" l="1"/>
  <c r="C11" i="33"/>
  <c r="D11" i="33"/>
  <c r="E11" i="33"/>
  <c r="B11" i="33"/>
  <c r="G11" i="33"/>
  <c r="L11" i="33"/>
  <c r="K11" i="33"/>
  <c r="J11" i="33"/>
  <c r="I11" i="33"/>
  <c r="H11" i="33"/>
  <c r="D26" i="40" l="1"/>
  <c r="D30" i="39"/>
  <c r="C9" i="39"/>
  <c r="C30" i="39" l="1"/>
  <c r="D9" i="39"/>
  <c r="C17" i="39"/>
  <c r="C22" i="39" l="1"/>
  <c r="D17" i="39"/>
  <c r="C28" i="39" l="1"/>
  <c r="D22" i="39"/>
  <c r="C34" i="39" l="1"/>
  <c r="D28" i="39"/>
  <c r="D34" i="39" l="1"/>
  <c r="D39" i="34" l="1"/>
  <c r="D47" i="34" l="1"/>
  <c r="D7" i="34"/>
  <c r="D24" i="34"/>
  <c r="C24" i="40" l="1"/>
  <c r="C26" i="40" l="1"/>
  <c r="M13" i="33" l="1"/>
  <c r="M18" i="33"/>
  <c r="M4" i="33"/>
  <c r="D32" i="34" l="1"/>
  <c r="M19" i="33"/>
  <c r="M7" i="33"/>
  <c r="M9" i="33"/>
  <c r="M16" i="33"/>
  <c r="M6" i="33"/>
  <c r="D5" i="34" l="1"/>
  <c r="D55" i="34" l="1"/>
  <c r="D62" i="34" l="1"/>
  <c r="M15" i="33" l="1"/>
  <c r="C26" i="38" l="1"/>
  <c r="D26" i="38" l="1"/>
  <c r="D19" i="37" l="1"/>
  <c r="C19" i="37" l="1"/>
  <c r="M17" i="33" l="1"/>
  <c r="M8" i="33"/>
  <c r="M11" i="33" l="1"/>
  <c r="M21" i="33" l="1"/>
  <c r="D5" i="38" l="1"/>
  <c r="D40" i="38"/>
  <c r="D55" i="38" l="1"/>
  <c r="C5" i="38" l="1"/>
  <c r="C40" i="38" l="1"/>
  <c r="C55" i="38" l="1"/>
  <c r="D5" i="37"/>
  <c r="C5" i="37"/>
  <c r="C36" i="37" l="1"/>
  <c r="D36" i="37"/>
  <c r="C47" i="34" l="1"/>
  <c r="C39" i="34" l="1"/>
  <c r="C7" i="34" l="1"/>
  <c r="C24" i="34" l="1"/>
  <c r="C32" i="34" l="1"/>
  <c r="C5" i="34" l="1"/>
  <c r="C55" i="34" l="1"/>
  <c r="C62" i="34" l="1"/>
</calcChain>
</file>

<file path=xl/sharedStrings.xml><?xml version="1.0" encoding="utf-8"?>
<sst xmlns="http://schemas.openxmlformats.org/spreadsheetml/2006/main" count="233" uniqueCount="189">
  <si>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</si>
  <si>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</si>
  <si>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</si>
  <si>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</si>
  <si>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</si>
  <si>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</si>
  <si>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</si>
  <si>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</si>
  <si>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</si>
  <si>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</si>
  <si>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</si>
  <si>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</si>
  <si>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</si>
  <si>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</si>
  <si>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</si>
  <si>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</si>
  <si>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</si>
  <si>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</si>
  <si>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</si>
  <si>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</si>
  <si>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</si>
  <si>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</si>
  <si>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</si>
  <si>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</si>
  <si>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</si>
  <si>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</si>
  <si>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</si>
  <si>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</si>
  <si>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</si>
  <si>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</si>
  <si>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</si>
  <si>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</si>
  <si>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</si>
  <si>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</si>
  <si>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</si>
  <si>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</si>
  <si>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</si>
  <si>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</si>
  <si>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</si>
  <si>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</si>
  <si>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</si>
  <si>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</si>
  <si>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</si>
  <si>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</si>
  <si>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</si>
  <si>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</si>
  <si>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</si>
  <si>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</si>
  <si>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</si>
  <si>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</si>
  <si>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</si>
  <si>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</si>
  <si>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</si>
  <si>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</si>
  <si>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</si>
  <si>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</si>
  <si>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</si>
  <si>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</si>
  <si>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</si>
  <si>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</si>
  <si>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</si>
  <si>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</si>
  <si>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</si>
  <si>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</si>
  <si>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</si>
  <si>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</si>
  <si>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</si>
  <si>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</si>
  <si>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</si>
  <si>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</si>
  <si>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</si>
  <si>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</si>
  <si>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</si>
  <si>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</si>
  <si>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</si>
  <si>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</si>
  <si>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</si>
  <si>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</si>
  <si>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</si>
  <si>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</si>
  <si>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</si>
  <si>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</si>
  <si>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</si>
  <si>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</si>
  <si>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</si>
  <si>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</si>
  <si>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</si>
  <si>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</si>
  <si>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</si>
  <si>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</si>
  <si>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</si>
  <si>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</si>
  <si>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</si>
  <si>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</si>
  <si>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</si>
  <si>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</si>
  <si>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</si>
  <si>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</si>
  <si>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</si>
  <si>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</si>
  <si>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</si>
  <si>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</si>
  <si>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</si>
  <si>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</si>
  <si>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</si>
  <si>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</si>
  <si>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</si>
  <si>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</si>
  <si>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</si>
  <si>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</si>
  <si>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</si>
  <si>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</si>
  <si>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</si>
  <si>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</si>
  <si>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</si>
  <si>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</si>
  <si>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</si>
  <si>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Türk Lirası (bin TL)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</si>
  <si>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</si>
  <si>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</si>
  <si>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</si>
  <si>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</si>
  <si>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</si>
  <si>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</si>
  <si>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</si>
  <si>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</si>
  <si>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</si>
  <si>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</si>
  <si>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</si>
  <si>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</si>
  <si>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</si>
  <si>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</si>
  <si>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</si>
  <si>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</si>
  <si>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</si>
  <si>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</si>
  <si>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</si>
  <si>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</si>
  <si>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</si>
  <si>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</si>
  <si>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</si>
  <si>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</si>
  <si>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</si>
  <si>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</si>
  <si>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</si>
  <si>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</si>
  <si>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</si>
  <si>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</si>
  <si>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</si>
  <si>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</si>
  <si>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</si>
  <si>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</si>
  <si>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</si>
  <si>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</si>
  <si>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</si>
  <si>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</si>
  <si>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</si>
  <si>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</si>
  <si>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</si>
  <si>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</si>
  <si>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</si>
  <si>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</si>
  <si>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</si>
  <si>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</si>
  <si>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</si>
  <si>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borçlanmaların kısa vadeli kısımları</t>
  </si>
  <si>
    <t xml:space="preserve">   - Diğer uzun vadeli borçlanmalar</t>
  </si>
  <si>
    <t>Net parasal pozisyon kazançları (kayıpları)</t>
  </si>
  <si>
    <t>Nominal değeri 1 Kr olan pay başına kazanç</t>
  </si>
  <si>
    <t>23,24</t>
  </si>
  <si>
    <t>1 Ocak 2024 itibarıyla bakiyeler</t>
  </si>
  <si>
    <t xml:space="preserve">1 Ocak 2025 itibarıyla bakiyeler </t>
  </si>
  <si>
    <t>Cari dönem 
sınırlı  denetimden 
geçmiş</t>
  </si>
  <si>
    <t>(Tutarlar, aksi belirtilmedikçe, bin Türk Lirası (“TL”) olarak Türk Lirasının 30 Haziran 2025 tarihindeki alım gücü ile ifade edilmiştir.)</t>
  </si>
  <si>
    <t>FORD OTOMOTİV SANAYİ A.Ş. 30 HAZİRAN 2025 VE 30 HAZİRAN 2024 TARİHLERİ İTİBARİYLA KONSOLİDE KAR VEYA ZARAR TABLOLARI</t>
  </si>
  <si>
    <t>Sınırlı denetimden geçmiş</t>
  </si>
  <si>
    <t>1 Ocak 2025 - 
30 Haziran 2025</t>
  </si>
  <si>
    <t>1 Ocak 2024 - 
30 Haziran 2024</t>
  </si>
  <si>
    <t>1 Nisan 2025 - 
30 Haziran 2025</t>
  </si>
  <si>
    <t>1 Nisan 2024 - 
30 Haziran 2024</t>
  </si>
  <si>
    <t>30 HAZİRAN 2025 VE 2024 TARİHLERİNDE SONA EREN ALTI AYLIK ARA DÖNEMLERE AİT
ÖZET KONSOLİDE DİĞER KAPSAMLI GELİR TABLOSU</t>
  </si>
  <si>
    <t>30 HAZİRAN 2025 VE 2024 TARİHLERİNDE SONA EREN ALTI AYLIK ARA DÖNEMLERE AİT ÖZET KONSOLİDE ÖZKAYNAKLAR DEĞİŞİM TABLOSU</t>
  </si>
  <si>
    <t>30 Haziran 2024 itibarıyla bakiyeler</t>
  </si>
  <si>
    <t>30 Haziran 2025 itibarıyla bakiyeler</t>
  </si>
  <si>
    <t>Sermaye Arttırımları</t>
  </si>
  <si>
    <t>30 HAZİRAN 2025 VE 2024 TARİHLERİNDE SONA EREN ALTI AYLIK ARA DÖNEMLERE AİT ÖZET KONSOLİDE NAKİT AKIŞ TABLOSU</t>
  </si>
  <si>
    <t>Cari dönem 
sınırlı denetimden geçmiş</t>
  </si>
  <si>
    <t>Geçmiş dönem 
sınırlı denetimden geçmiş</t>
  </si>
  <si>
    <t>FORD OTOMOTİV SANAYİ A.Ş. 30 HAZİRAN 2025 VE 31 ARALIK 2024 TARİHLERİ İTİBARİYLA FİNANSAL DURUM TABLOLARI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</si>
</sst>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6" formatCode="#,##0.000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6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  <xf numFmtId="164" fontId="6" fillId="0" borderId="0" applyFont="0" applyFill="0" applyBorder="0" applyAlignment="0" applyProtection="0"/>
  </cellStyleXfs>
  <cellXfs count="208">
    <xf numFmtId="0" fontId="0" fillId="0" borderId="0" xfId="0" applyAlignment="1"/>
    <xf numFmtId="182" fontId="47" fillId="0" borderId="0" xfId="124" applyNumberFormat="1" applyFont="1" applyFill="1" applyAlignment="1">
      <alignment vertical="center"/>
    </xf>
    <xf numFmtId="182" fontId="47" fillId="0" borderId="0" xfId="124" applyNumberFormat="1" applyFont="1" applyFill="1" applyBorder="1" applyAlignment="1">
      <alignment vertical="center"/>
    </xf>
    <xf numFmtId="182" fontId="47" fillId="0" borderId="0" xfId="126" applyNumberFormat="1" applyFont="1" applyFill="1" applyBorder="1" applyAlignment="1">
      <alignment horizontal="center" vertical="center"/>
    </xf>
    <xf numFmtId="182" fontId="47" fillId="0" borderId="0" xfId="126" applyNumberFormat="1" applyFont="1" applyFill="1" applyAlignment="1">
      <alignment horizontal="center" vertical="center"/>
    </xf>
    <xf numFmtId="182" fontId="50" fillId="0" borderId="0" xfId="126" applyNumberFormat="1" applyFont="1" applyFill="1" applyAlignment="1"/>
    <xf numFmtId="182" fontId="50" fillId="0" borderId="0" xfId="126" applyNumberFormat="1" applyFont="1" applyFill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right" vertical="center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0" fontId="31" fillId="0" borderId="11" xfId="0" applyFont="1" applyBorder="1" applyAlignment="1">
      <alignment horizontal="right"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4" fillId="0" borderId="0" xfId="0" applyFont="1" applyAlignment="1"/>
    <xf numFmtId="0" fontId="21" fillId="0" borderId="0" xfId="70" applyFont="1"/>
    <xf numFmtId="0" fontId="31" fillId="0" borderId="0" xfId="0" applyFont="1" applyAlignment="1"/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41" fontId="31" fillId="0" borderId="12" xfId="0" applyNumberFormat="1" applyFont="1" applyBorder="1" applyAlignment="1">
      <alignment horizontal="right" wrapText="1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7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7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7" fillId="0" borderId="0" xfId="0" applyNumberFormat="1" applyFont="1" applyAlignment="1">
      <alignment vertical="center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2" fillId="0" borderId="0" xfId="0" applyFont="1" applyAlignment="1">
      <alignment vertical="center"/>
    </xf>
    <xf numFmtId="0" fontId="31" fillId="0" borderId="11" xfId="0" applyFont="1" applyBorder="1" applyAlignment="1">
      <alignment vertical="center" wrapText="1"/>
    </xf>
    <xf numFmtId="0" fontId="21" fillId="0" borderId="0" xfId="0" applyFont="1" applyAlignment="1">
      <alignment wrapText="1"/>
    </xf>
    <xf numFmtId="182" fontId="48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1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48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31" fillId="0" borderId="11" xfId="0" applyNumberFormat="1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1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5" fillId="0" borderId="0" xfId="0" applyFont="1" applyAlignment="1"/>
    <xf numFmtId="3" fontId="55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0" fontId="31" fillId="0" borderId="11" xfId="0" applyFont="1" applyBorder="1" applyAlignment="1">
      <alignment horizontal="right" vertical="center"/>
    </xf>
    <xf numFmtId="0" fontId="39" fillId="0" borderId="11" xfId="121" applyFont="1" applyBorder="1" applyAlignment="1">
      <alignment horizontal="center" vertical="top" wrapText="1"/>
    </xf>
    <xf numFmtId="0" fontId="58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9" fillId="0" borderId="0" xfId="133" applyFont="1" applyAlignment="1">
      <alignment horizontal="center"/>
    </xf>
    <xf numFmtId="0" fontId="39" fillId="0" borderId="0" xfId="133" applyFont="1"/>
    <xf numFmtId="182" fontId="49" fillId="0" borderId="0" xfId="126" applyNumberFormat="1" applyFont="1" applyAlignment="1">
      <alignment horizontal="center" vertical="center"/>
    </xf>
    <xf numFmtId="0" fontId="6" fillId="0" borderId="0" xfId="132" applyAlignment="1">
      <alignment horizontal="center"/>
    </xf>
    <xf numFmtId="0" fontId="6" fillId="0" borderId="0" xfId="132" applyAlignment="1"/>
    <xf numFmtId="0" fontId="52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52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0" fontId="39" fillId="0" borderId="0" xfId="133" applyFont="1" applyAlignment="1">
      <alignment horizontal="right" vertical="center" wrapText="1"/>
    </xf>
    <xf numFmtId="15" fontId="52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3" fontId="21" fillId="0" borderId="0" xfId="132" applyNumberFormat="1" applyFont="1" applyAlignment="1">
      <alignment horizontal="right" vertical="center" wrapText="1"/>
    </xf>
    <xf numFmtId="182" fontId="48" fillId="0" borderId="0" xfId="126" applyNumberFormat="1" applyFont="1" applyAlignment="1">
      <alignment horizontal="center" vertical="center"/>
    </xf>
    <xf numFmtId="0" fontId="31" fillId="0" borderId="11" xfId="132" applyFont="1" applyBorder="1" applyAlignment="1">
      <alignment horizontal="right" vertical="center" wrapText="1"/>
    </xf>
    <xf numFmtId="0" fontId="51" fillId="0" borderId="0" xfId="132" applyFont="1" applyAlignment="1">
      <alignment horizontal="left"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3" fontId="39" fillId="0" borderId="0" xfId="133" applyNumberFormat="1" applyFont="1" applyAlignment="1">
      <alignment horizontal="center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3" fontId="45" fillId="0" borderId="0" xfId="132" applyNumberFormat="1" applyFont="1" applyAlignment="1">
      <alignment horizontal="center" vertical="center"/>
    </xf>
    <xf numFmtId="3" fontId="44" fillId="0" borderId="0" xfId="132" applyNumberFormat="1" applyFont="1" applyAlignment="1">
      <alignment horizontal="center" vertical="center"/>
    </xf>
    <xf numFmtId="0" fontId="44" fillId="0" borderId="0" xfId="132" applyFont="1" applyAlignment="1">
      <alignment horizontal="center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0" fontId="2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3" fontId="54" fillId="0" borderId="0" xfId="132" applyNumberFormat="1" applyFont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3" fillId="0" borderId="0" xfId="132" applyFont="1" applyAlignment="1">
      <alignment vertical="center"/>
    </xf>
    <xf numFmtId="3" fontId="53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3" fontId="43" fillId="0" borderId="0" xfId="133" applyNumberFormat="1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3" fontId="43" fillId="0" borderId="0" xfId="133" applyNumberFormat="1" applyFont="1" applyAlignment="1">
      <alignment horizontal="center" wrapText="1"/>
    </xf>
    <xf numFmtId="0" fontId="58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184" fontId="31" fillId="0" borderId="0" xfId="132" applyNumberFormat="1" applyFont="1" applyAlignment="1">
      <alignment horizontal="right" vertical="center"/>
    </xf>
    <xf numFmtId="0" fontId="40" fillId="0" borderId="0" xfId="129" applyFont="1" applyAlignment="1">
      <alignment horizontal="right" vertical="center" wrapText="1"/>
    </xf>
    <xf numFmtId="0" fontId="21" fillId="0" borderId="12" xfId="0" applyFont="1" applyBorder="1" applyAlignment="1">
      <alignment horizontal="left" vertical="center" wrapText="1" indent="1"/>
    </xf>
    <xf numFmtId="0" fontId="21" fillId="0" borderId="12" xfId="0" applyFont="1" applyBorder="1" applyAlignment="1">
      <alignment horizontal="right" vertical="center" wrapText="1"/>
    </xf>
    <xf numFmtId="41" fontId="21" fillId="0" borderId="12" xfId="0" applyNumberFormat="1" applyFont="1" applyBorder="1" applyAlignment="1">
      <alignment vertical="center"/>
    </xf>
    <xf numFmtId="0" fontId="40" fillId="0" borderId="0" xfId="70" applyFont="1" applyAlignment="1">
      <alignment wrapText="1"/>
    </xf>
    <xf numFmtId="0" fontId="40" fillId="0" borderId="11" xfId="70" applyFont="1" applyBorder="1" applyAlignment="1">
      <alignment horizontal="center"/>
    </xf>
    <xf numFmtId="0" fontId="40" fillId="0" borderId="11" xfId="70" applyFont="1" applyBorder="1" applyAlignment="1">
      <alignment horizontal="center" wrapText="1"/>
    </xf>
    <xf numFmtId="4" fontId="31" fillId="0" borderId="9" xfId="132" applyNumberFormat="1" applyFont="1" applyBorder="1" applyAlignment="1">
      <alignment horizontal="right" vertical="center"/>
    </xf>
    <xf numFmtId="186" fontId="31" fillId="0" borderId="9" xfId="132" applyNumberFormat="1" applyFont="1" applyBorder="1" applyAlignment="1">
      <alignment horizontal="right" vertical="center"/>
    </xf>
    <xf numFmtId="0" fontId="31" fillId="0" borderId="0" xfId="132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 wrapText="1"/>
    </xf>
    <xf numFmtId="182" fontId="50" fillId="0" borderId="0" xfId="126" applyNumberFormat="1" applyFont="1" applyFill="1" applyAlignment="1">
      <alignment horizontal="center" vertical="center"/>
    </xf>
  </cellXfs>
  <cellStyles count="136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8"/>
  <sheetViews>
    <sheetView showGridLines="0" tabSelected="1" view="pageBreakPreview" zoomScaleNormal="100" zoomScaleSheetLayoutView="100" workbookViewId="0">
      <selection activeCell="H10" sqref="H10"/>
    </sheetView>
  </sheetViews>
  <sheetFormatPr defaultColWidth="9.1796875" defaultRowHeight="11.5"/>
  <cols>
    <col min="1" max="1" width="50" style="74" customWidth="1"/>
    <col min="2" max="2" width="11" style="74" customWidth="1"/>
    <col min="3" max="3" width="21.453125" style="74" customWidth="1"/>
    <col min="4" max="4" width="20.1796875" style="74" customWidth="1"/>
    <col min="5" max="6" width="13.54296875" style="4" bestFit="1" customWidth="1"/>
    <col min="7" max="7" width="5.453125" style="74" bestFit="1" customWidth="1"/>
    <col min="8" max="8" width="32.453125" style="74" bestFit="1" customWidth="1"/>
    <col min="9" max="9" width="2.7265625" style="74" bestFit="1" customWidth="1"/>
    <col min="10" max="10" width="14" style="74" bestFit="1" customWidth="1"/>
    <col min="11" max="11" width="12.453125" style="74" bestFit="1" customWidth="1"/>
    <col min="12" max="16384" width="9.1796875" style="74"/>
  </cols>
  <sheetData>
    <row r="1" spans="1:15" ht="23.5" customHeight="1">
      <c r="A1" s="206" t="s">
        <v>188</v>
      </c>
      <c r="B1" s="206"/>
      <c r="C1" s="206"/>
      <c r="D1" s="206"/>
    </row>
    <row r="2" spans="1:15" ht="48" customHeight="1">
      <c r="A2" s="40"/>
      <c r="B2" s="75"/>
      <c r="C2" s="194" t="s">
        <v>172</v>
      </c>
      <c r="D2" s="194" t="s">
        <v>155</v>
      </c>
    </row>
    <row r="3" spans="1:15" ht="20.5">
      <c r="A3" s="113" t="s">
        <v>173</v>
      </c>
      <c r="B3" s="76" t="s">
        <v>59</v>
      </c>
      <c r="C3" s="77">
        <v>45838</v>
      </c>
      <c r="D3" s="77">
        <v>45657</v>
      </c>
    </row>
    <row r="4" spans="1:15" ht="26.25" customHeight="1">
      <c r="A4" s="79" t="s">
        <v>6</v>
      </c>
      <c r="B4" s="109"/>
      <c r="C4" s="110"/>
      <c r="D4" s="110"/>
      <c r="G4"/>
      <c r="H4" s="78"/>
      <c r="I4"/>
      <c r="J4"/>
      <c r="K4"/>
      <c r="L4"/>
    </row>
    <row r="5" spans="1:15" ht="21.75" customHeight="1">
      <c r="A5" s="82" t="s">
        <v>1</v>
      </c>
      <c r="B5" s="83"/>
      <c r="C5" s="84">
        <f>SUM(C7:C17)</f>
        <v>212166708</v>
      </c>
      <c r="D5" s="84">
        <f>SUM(D7:D17)</f>
        <v>179640998</v>
      </c>
      <c r="G5"/>
      <c r="H5" s="78"/>
      <c r="I5"/>
      <c r="J5"/>
      <c r="K5"/>
      <c r="L5"/>
    </row>
    <row r="6" spans="1:15" ht="13">
      <c r="A6" s="86"/>
      <c r="B6" s="80"/>
      <c r="C6" s="81"/>
      <c r="D6" s="65"/>
      <c r="G6"/>
      <c r="H6" s="78"/>
      <c r="I6"/>
      <c r="J6" s="88"/>
      <c r="K6" s="88"/>
      <c r="L6"/>
      <c r="O6" s="67"/>
    </row>
    <row r="7" spans="1:15" ht="15" customHeight="1">
      <c r="A7" s="86" t="s">
        <v>24</v>
      </c>
      <c r="B7" s="80"/>
      <c r="C7" s="65">
        <v>56987878</v>
      </c>
      <c r="D7" s="65">
        <v>26053437</v>
      </c>
      <c r="G7"/>
      <c r="H7" s="78"/>
      <c r="I7"/>
      <c r="J7"/>
      <c r="K7"/>
      <c r="L7"/>
      <c r="O7" s="67"/>
    </row>
    <row r="8" spans="1:15" ht="15" customHeight="1">
      <c r="A8" s="86" t="s">
        <v>7</v>
      </c>
      <c r="B8" s="80"/>
      <c r="C8" s="65"/>
      <c r="D8" s="80"/>
      <c r="G8"/>
      <c r="H8" s="91"/>
      <c r="I8" s="91"/>
      <c r="J8" s="93"/>
      <c r="K8" s="93"/>
      <c r="L8"/>
      <c r="O8" s="67"/>
    </row>
    <row r="9" spans="1:15" ht="15" customHeight="1">
      <c r="A9" s="86" t="s">
        <v>25</v>
      </c>
      <c r="B9" s="80">
        <v>22</v>
      </c>
      <c r="C9" s="65">
        <v>58421343</v>
      </c>
      <c r="D9" s="65">
        <v>51778991</v>
      </c>
      <c r="G9"/>
      <c r="H9" s="91"/>
      <c r="I9"/>
      <c r="J9"/>
      <c r="K9"/>
      <c r="L9"/>
      <c r="O9" s="67"/>
    </row>
    <row r="10" spans="1:15" ht="15" customHeight="1">
      <c r="A10" s="86" t="s">
        <v>38</v>
      </c>
      <c r="B10" s="80">
        <v>6</v>
      </c>
      <c r="C10" s="65">
        <v>17615803</v>
      </c>
      <c r="D10" s="65">
        <v>27823613</v>
      </c>
      <c r="G10"/>
      <c r="H10" s="91"/>
      <c r="I10" s="91"/>
      <c r="J10" s="93"/>
      <c r="K10" s="93"/>
      <c r="L10"/>
      <c r="O10" s="67"/>
    </row>
    <row r="11" spans="1:15" ht="15" customHeight="1">
      <c r="A11" s="86" t="s">
        <v>8</v>
      </c>
      <c r="B11" s="80"/>
      <c r="C11" s="65"/>
      <c r="D11" s="80"/>
      <c r="G11"/>
      <c r="H11" s="91"/>
      <c r="I11" s="91"/>
      <c r="J11" s="93"/>
      <c r="K11" s="93"/>
      <c r="L11"/>
      <c r="O11" s="67"/>
    </row>
    <row r="12" spans="1:15" ht="15" customHeight="1">
      <c r="A12" s="86" t="s">
        <v>143</v>
      </c>
      <c r="B12" s="80">
        <v>22</v>
      </c>
      <c r="C12" s="65">
        <v>3905949</v>
      </c>
      <c r="D12" s="65">
        <v>3367983</v>
      </c>
      <c r="G12"/>
      <c r="H12" s="91"/>
      <c r="I12" s="91"/>
      <c r="J12" s="93"/>
      <c r="K12" s="93"/>
      <c r="L12"/>
      <c r="O12" s="67"/>
    </row>
    <row r="13" spans="1:15" ht="15" customHeight="1">
      <c r="A13" s="86" t="s">
        <v>60</v>
      </c>
      <c r="B13" s="80"/>
      <c r="C13" s="65">
        <v>526876</v>
      </c>
      <c r="D13" s="65">
        <v>132375</v>
      </c>
      <c r="G13"/>
      <c r="H13" s="91"/>
      <c r="I13"/>
      <c r="J13"/>
      <c r="K13"/>
      <c r="L13"/>
      <c r="O13" s="67"/>
    </row>
    <row r="14" spans="1:15" ht="15" customHeight="1">
      <c r="A14" s="86" t="s">
        <v>157</v>
      </c>
      <c r="B14" s="80"/>
      <c r="C14" s="65">
        <v>1678583</v>
      </c>
      <c r="D14" s="65">
        <v>180282</v>
      </c>
      <c r="G14"/>
      <c r="H14" s="91"/>
      <c r="I14"/>
      <c r="J14"/>
      <c r="K14"/>
      <c r="L14"/>
      <c r="O14" s="67"/>
    </row>
    <row r="15" spans="1:15" ht="15" customHeight="1">
      <c r="A15" s="86" t="s">
        <v>9</v>
      </c>
      <c r="B15" s="80">
        <v>7</v>
      </c>
      <c r="C15" s="65">
        <v>57074483</v>
      </c>
      <c r="D15" s="65">
        <v>46598376</v>
      </c>
      <c r="G15"/>
      <c r="H15" s="91"/>
      <c r="I15" s="91"/>
      <c r="J15" s="93"/>
      <c r="K15" s="91"/>
      <c r="L15"/>
      <c r="O15" s="67"/>
    </row>
    <row r="16" spans="1:15" ht="15" customHeight="1">
      <c r="A16" s="86" t="s">
        <v>39</v>
      </c>
      <c r="B16" s="80">
        <v>10</v>
      </c>
      <c r="C16" s="65">
        <v>2972883</v>
      </c>
      <c r="D16" s="65">
        <v>5216372</v>
      </c>
      <c r="G16"/>
      <c r="H16" s="91"/>
      <c r="I16" s="91"/>
      <c r="J16" s="93"/>
      <c r="K16" s="93"/>
      <c r="L16"/>
      <c r="O16" s="67"/>
    </row>
    <row r="17" spans="1:15" ht="13">
      <c r="A17" s="86" t="s">
        <v>0</v>
      </c>
      <c r="B17" s="80"/>
      <c r="C17" s="65">
        <v>12982910</v>
      </c>
      <c r="D17" s="65">
        <v>18489569</v>
      </c>
      <c r="G17"/>
      <c r="H17" s="91"/>
      <c r="I17" s="91"/>
      <c r="J17" s="93"/>
      <c r="K17" s="93"/>
      <c r="L17"/>
      <c r="O17" s="67"/>
    </row>
    <row r="18" spans="1:15" ht="13">
      <c r="A18" s="102"/>
      <c r="B18" s="111"/>
      <c r="C18" s="33"/>
      <c r="D18" s="26"/>
      <c r="G18"/>
      <c r="H18" s="91"/>
      <c r="I18"/>
      <c r="J18"/>
      <c r="K18"/>
      <c r="L18"/>
      <c r="O18" s="67"/>
    </row>
    <row r="19" spans="1:15" ht="21.75" customHeight="1">
      <c r="A19" s="82" t="s">
        <v>2</v>
      </c>
      <c r="B19" s="83"/>
      <c r="C19" s="84">
        <f>SUM(C21:C34)</f>
        <v>205011320</v>
      </c>
      <c r="D19" s="84">
        <f>SUM(D21:D34)</f>
        <v>201614823</v>
      </c>
      <c r="G19"/>
      <c r="H19" s="78"/>
      <c r="I19"/>
      <c r="J19" s="88"/>
      <c r="K19" s="88"/>
      <c r="L19"/>
      <c r="O19" s="67"/>
    </row>
    <row r="20" spans="1:15" ht="15" customHeight="1">
      <c r="A20" s="86"/>
      <c r="B20" s="80"/>
      <c r="C20" s="19"/>
      <c r="D20" s="13"/>
      <c r="G20"/>
      <c r="H20" s="91"/>
      <c r="I20"/>
      <c r="J20"/>
      <c r="K20"/>
      <c r="L20"/>
      <c r="O20" s="67"/>
    </row>
    <row r="21" spans="1:15" ht="15" customHeight="1">
      <c r="A21" s="86" t="s">
        <v>10</v>
      </c>
      <c r="B21" s="74">
        <v>4</v>
      </c>
      <c r="C21" s="65">
        <v>519190</v>
      </c>
      <c r="D21" s="65">
        <v>652036</v>
      </c>
      <c r="G21"/>
      <c r="H21" s="91"/>
      <c r="I21" s="91"/>
      <c r="J21" s="93"/>
      <c r="K21" s="93"/>
      <c r="L21"/>
      <c r="O21" s="67"/>
    </row>
    <row r="22" spans="1:15" ht="15" customHeight="1">
      <c r="A22" s="86" t="s">
        <v>7</v>
      </c>
      <c r="C22" s="65"/>
      <c r="D22" s="65"/>
      <c r="G22"/>
      <c r="H22" s="91"/>
      <c r="I22"/>
      <c r="J22"/>
      <c r="K22"/>
      <c r="L22"/>
      <c r="O22" s="67"/>
    </row>
    <row r="23" spans="1:15" ht="15" customHeight="1">
      <c r="A23" s="86" t="s">
        <v>38</v>
      </c>
      <c r="B23" s="74">
        <v>6</v>
      </c>
      <c r="C23" s="65">
        <v>836</v>
      </c>
      <c r="D23" s="65">
        <v>872</v>
      </c>
      <c r="G23"/>
      <c r="H23" s="91"/>
      <c r="I23" s="91"/>
      <c r="J23" s="93"/>
      <c r="K23" s="93"/>
      <c r="L23"/>
      <c r="O23" s="67"/>
    </row>
    <row r="24" spans="1:15" ht="15" customHeight="1">
      <c r="A24" s="86" t="s">
        <v>144</v>
      </c>
      <c r="C24" s="65"/>
      <c r="D24" s="65"/>
      <c r="G24"/>
      <c r="H24" s="91"/>
      <c r="I24" s="91"/>
      <c r="J24" s="93"/>
      <c r="K24" s="93"/>
      <c r="L24"/>
      <c r="O24" s="67"/>
    </row>
    <row r="25" spans="1:15" ht="15" customHeight="1">
      <c r="A25" s="86" t="s">
        <v>143</v>
      </c>
      <c r="B25" s="74">
        <v>22</v>
      </c>
      <c r="C25" s="65">
        <v>21646043</v>
      </c>
      <c r="D25" s="65">
        <v>19999143</v>
      </c>
      <c r="G25"/>
      <c r="H25" s="91"/>
      <c r="I25" s="91"/>
      <c r="J25" s="93"/>
      <c r="K25" s="93"/>
      <c r="L25"/>
      <c r="O25" s="67"/>
    </row>
    <row r="26" spans="1:15" ht="15" customHeight="1">
      <c r="A26" s="86" t="s">
        <v>11</v>
      </c>
      <c r="B26" s="74">
        <v>8</v>
      </c>
      <c r="C26" s="65">
        <v>118761026</v>
      </c>
      <c r="D26" s="65">
        <v>113502790</v>
      </c>
      <c r="G26"/>
      <c r="H26" s="91"/>
      <c r="I26" s="91"/>
      <c r="J26" s="93"/>
      <c r="K26" s="93"/>
      <c r="L26"/>
      <c r="O26" s="67"/>
    </row>
    <row r="27" spans="1:15" ht="15" customHeight="1">
      <c r="A27" s="86" t="s">
        <v>26</v>
      </c>
      <c r="C27" s="65"/>
      <c r="D27" s="65"/>
      <c r="G27"/>
      <c r="H27" s="91"/>
      <c r="I27" s="91"/>
      <c r="J27" s="93"/>
      <c r="K27" s="93"/>
      <c r="L27"/>
      <c r="O27" s="67"/>
    </row>
    <row r="28" spans="1:15" ht="15" customHeight="1">
      <c r="A28" s="86" t="s">
        <v>145</v>
      </c>
      <c r="B28" s="74">
        <v>9</v>
      </c>
      <c r="C28" s="65">
        <v>26109689</v>
      </c>
      <c r="D28" s="65">
        <v>24402359</v>
      </c>
      <c r="G28"/>
      <c r="H28" s="91"/>
      <c r="I28" s="91"/>
      <c r="J28" s="93"/>
      <c r="K28" s="93"/>
      <c r="L28"/>
      <c r="O28" s="67"/>
    </row>
    <row r="29" spans="1:15" ht="15" customHeight="1">
      <c r="A29" s="86" t="s">
        <v>146</v>
      </c>
      <c r="C29" s="65">
        <v>1147019</v>
      </c>
      <c r="D29" s="65">
        <v>1077458</v>
      </c>
      <c r="G29"/>
      <c r="H29" s="91"/>
      <c r="I29" s="91"/>
      <c r="J29" s="93"/>
      <c r="K29" s="93"/>
      <c r="L29"/>
      <c r="O29" s="67"/>
    </row>
    <row r="30" spans="1:15" ht="15" customHeight="1">
      <c r="A30" s="86" t="s">
        <v>140</v>
      </c>
      <c r="B30" s="80"/>
      <c r="C30" s="65">
        <v>2111277</v>
      </c>
      <c r="D30" s="65">
        <v>2419967</v>
      </c>
      <c r="G30"/>
      <c r="H30" s="91"/>
      <c r="I30"/>
      <c r="J30"/>
      <c r="K30"/>
      <c r="L30"/>
      <c r="O30" s="67"/>
    </row>
    <row r="31" spans="1:15" ht="15" customHeight="1">
      <c r="A31" s="86" t="s">
        <v>39</v>
      </c>
      <c r="B31" s="74">
        <v>10</v>
      </c>
      <c r="C31" s="65">
        <v>10279699</v>
      </c>
      <c r="D31" s="65">
        <v>13491601</v>
      </c>
      <c r="G31"/>
      <c r="H31" s="91"/>
      <c r="I31" s="91"/>
      <c r="J31" s="93"/>
      <c r="K31" s="93"/>
      <c r="L31"/>
      <c r="O31" s="67"/>
    </row>
    <row r="32" spans="1:15" ht="15" customHeight="1">
      <c r="A32" s="86" t="s">
        <v>70</v>
      </c>
      <c r="B32" s="74">
        <v>20</v>
      </c>
      <c r="C32" s="65">
        <v>23802516</v>
      </c>
      <c r="D32" s="65">
        <v>25189039</v>
      </c>
      <c r="G32"/>
      <c r="H32" s="91"/>
      <c r="I32" s="91"/>
      <c r="J32" s="93"/>
      <c r="K32" s="93"/>
      <c r="L32" s="93"/>
      <c r="O32" s="67"/>
    </row>
    <row r="33" spans="1:15" ht="15" customHeight="1">
      <c r="A33" s="86" t="s">
        <v>141</v>
      </c>
      <c r="C33" s="65">
        <v>475940</v>
      </c>
      <c r="D33" s="65">
        <v>461456</v>
      </c>
      <c r="G33"/>
      <c r="H33" s="91"/>
      <c r="I33" s="91"/>
      <c r="J33" s="93"/>
      <c r="K33" s="93"/>
      <c r="L33" s="93"/>
      <c r="O33" s="67"/>
    </row>
    <row r="34" spans="1:15" ht="15" customHeight="1">
      <c r="A34" s="86" t="s">
        <v>121</v>
      </c>
      <c r="B34" s="96" t="s">
        <v>169</v>
      </c>
      <c r="C34" s="65">
        <v>158085</v>
      </c>
      <c r="D34" s="65">
        <v>418102</v>
      </c>
      <c r="G34"/>
      <c r="H34" s="91"/>
      <c r="I34" s="91"/>
      <c r="J34" s="93"/>
      <c r="K34" s="93"/>
      <c r="L34" s="93"/>
      <c r="O34" s="67"/>
    </row>
    <row r="35" spans="1:15" ht="13">
      <c r="A35" s="102"/>
      <c r="B35" s="69"/>
      <c r="C35" s="99"/>
      <c r="D35" s="100"/>
      <c r="G35"/>
      <c r="H35" s="91"/>
      <c r="I35"/>
      <c r="J35"/>
      <c r="K35"/>
      <c r="L35"/>
      <c r="O35" s="67"/>
    </row>
    <row r="36" spans="1:15" ht="22.5" customHeight="1" thickBot="1">
      <c r="A36" s="103" t="s">
        <v>12</v>
      </c>
      <c r="B36" s="72"/>
      <c r="C36" s="105">
        <f>+C5+C19</f>
        <v>417178028</v>
      </c>
      <c r="D36" s="105">
        <f>+D5+D19</f>
        <v>381255821</v>
      </c>
      <c r="G36"/>
      <c r="H36" s="107"/>
      <c r="I36"/>
      <c r="J36" s="108"/>
      <c r="K36" s="108"/>
      <c r="L36"/>
      <c r="O36" s="67"/>
    </row>
    <row r="37" spans="1:15" ht="12" thickTop="1">
      <c r="C37" s="67"/>
    </row>
    <row r="38" spans="1:15">
      <c r="C38" s="67"/>
    </row>
  </sheetData>
  <mergeCells count="1">
    <mergeCell ref="A1:D1"/>
  </mergeCells>
  <pageMargins left="0.7" right="0.7" top="0.75" bottom="0.75" header="0.3" footer="0.3"/>
  <pageSetup paperSize="9" scale="88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3"/>
  <sheetViews>
    <sheetView showGridLines="0" view="pageBreakPreview" zoomScaleNormal="90" zoomScaleSheetLayoutView="100" workbookViewId="0">
      <selection activeCell="F4" sqref="F4"/>
    </sheetView>
  </sheetViews>
  <sheetFormatPr defaultRowHeight="11.5"/>
  <cols>
    <col min="1" max="1" width="50" style="73" customWidth="1"/>
    <col min="2" max="2" width="11" style="106" customWidth="1"/>
    <col min="3" max="3" width="21" style="106" customWidth="1"/>
    <col min="4" max="4" width="20.453125" style="106" customWidth="1"/>
    <col min="5" max="6" width="13.54296875" style="4" bestFit="1" customWidth="1"/>
    <col min="7" max="7" width="13" style="73" customWidth="1"/>
    <col min="8" max="8" width="9.1796875" style="73"/>
    <col min="9" max="9" width="42.26953125" style="73" bestFit="1" customWidth="1"/>
    <col min="10" max="10" width="7.81640625" style="73" bestFit="1" customWidth="1"/>
    <col min="11" max="12" width="10.26953125" style="73" bestFit="1" customWidth="1"/>
    <col min="13" max="14" width="10.7265625" style="73" bestFit="1" customWidth="1"/>
    <col min="15" max="241" width="9.1796875" style="73"/>
    <col min="242" max="242" width="35.81640625" style="73" bestFit="1" customWidth="1"/>
    <col min="243" max="243" width="11" style="73" customWidth="1"/>
    <col min="244" max="245" width="15" style="73" customWidth="1"/>
    <col min="246" max="497" width="9.1796875" style="73"/>
    <col min="498" max="498" width="35.81640625" style="73" bestFit="1" customWidth="1"/>
    <col min="499" max="499" width="11" style="73" customWidth="1"/>
    <col min="500" max="501" width="15" style="73" customWidth="1"/>
    <col min="502" max="753" width="9.1796875" style="73"/>
    <col min="754" max="754" width="35.81640625" style="73" bestFit="1" customWidth="1"/>
    <col min="755" max="755" width="11" style="73" customWidth="1"/>
    <col min="756" max="757" width="15" style="73" customWidth="1"/>
    <col min="758" max="1009" width="9.1796875" style="73"/>
    <col min="1010" max="1010" width="35.81640625" style="73" bestFit="1" customWidth="1"/>
    <col min="1011" max="1011" width="11" style="73" customWidth="1"/>
    <col min="1012" max="1013" width="15" style="73" customWidth="1"/>
    <col min="1014" max="1265" width="9.1796875" style="73"/>
    <col min="1266" max="1266" width="35.81640625" style="73" bestFit="1" customWidth="1"/>
    <col min="1267" max="1267" width="11" style="73" customWidth="1"/>
    <col min="1268" max="1269" width="15" style="73" customWidth="1"/>
    <col min="1270" max="1521" width="9.1796875" style="73"/>
    <col min="1522" max="1522" width="35.81640625" style="73" bestFit="1" customWidth="1"/>
    <col min="1523" max="1523" width="11" style="73" customWidth="1"/>
    <col min="1524" max="1525" width="15" style="73" customWidth="1"/>
    <col min="1526" max="1777" width="9.1796875" style="73"/>
    <col min="1778" max="1778" width="35.81640625" style="73" bestFit="1" customWidth="1"/>
    <col min="1779" max="1779" width="11" style="73" customWidth="1"/>
    <col min="1780" max="1781" width="15" style="73" customWidth="1"/>
    <col min="1782" max="2033" width="9.1796875" style="73"/>
    <col min="2034" max="2034" width="35.81640625" style="73" bestFit="1" customWidth="1"/>
    <col min="2035" max="2035" width="11" style="73" customWidth="1"/>
    <col min="2036" max="2037" width="15" style="73" customWidth="1"/>
    <col min="2038" max="2289" width="9.1796875" style="73"/>
    <col min="2290" max="2290" width="35.81640625" style="73" bestFit="1" customWidth="1"/>
    <col min="2291" max="2291" width="11" style="73" customWidth="1"/>
    <col min="2292" max="2293" width="15" style="73" customWidth="1"/>
    <col min="2294" max="2545" width="9.1796875" style="73"/>
    <col min="2546" max="2546" width="35.81640625" style="73" bestFit="1" customWidth="1"/>
    <col min="2547" max="2547" width="11" style="73" customWidth="1"/>
    <col min="2548" max="2549" width="15" style="73" customWidth="1"/>
    <col min="2550" max="2801" width="9.1796875" style="73"/>
    <col min="2802" max="2802" width="35.81640625" style="73" bestFit="1" customWidth="1"/>
    <col min="2803" max="2803" width="11" style="73" customWidth="1"/>
    <col min="2804" max="2805" width="15" style="73" customWidth="1"/>
    <col min="2806" max="3057" width="9.1796875" style="73"/>
    <col min="3058" max="3058" width="35.81640625" style="73" bestFit="1" customWidth="1"/>
    <col min="3059" max="3059" width="11" style="73" customWidth="1"/>
    <col min="3060" max="3061" width="15" style="73" customWidth="1"/>
    <col min="3062" max="3313" width="9.1796875" style="73"/>
    <col min="3314" max="3314" width="35.81640625" style="73" bestFit="1" customWidth="1"/>
    <col min="3315" max="3315" width="11" style="73" customWidth="1"/>
    <col min="3316" max="3317" width="15" style="73" customWidth="1"/>
    <col min="3318" max="3569" width="9.1796875" style="73"/>
    <col min="3570" max="3570" width="35.81640625" style="73" bestFit="1" customWidth="1"/>
    <col min="3571" max="3571" width="11" style="73" customWidth="1"/>
    <col min="3572" max="3573" width="15" style="73" customWidth="1"/>
    <col min="3574" max="3825" width="9.1796875" style="73"/>
    <col min="3826" max="3826" width="35.81640625" style="73" bestFit="1" customWidth="1"/>
    <col min="3827" max="3827" width="11" style="73" customWidth="1"/>
    <col min="3828" max="3829" width="15" style="73" customWidth="1"/>
    <col min="3830" max="4081" width="9.1796875" style="73"/>
    <col min="4082" max="4082" width="35.81640625" style="73" bestFit="1" customWidth="1"/>
    <col min="4083" max="4083" width="11" style="73" customWidth="1"/>
    <col min="4084" max="4085" width="15" style="73" customWidth="1"/>
    <col min="4086" max="4337" width="9.1796875" style="73"/>
    <col min="4338" max="4338" width="35.81640625" style="73" bestFit="1" customWidth="1"/>
    <col min="4339" max="4339" width="11" style="73" customWidth="1"/>
    <col min="4340" max="4341" width="15" style="73" customWidth="1"/>
    <col min="4342" max="4593" width="9.1796875" style="73"/>
    <col min="4594" max="4594" width="35.81640625" style="73" bestFit="1" customWidth="1"/>
    <col min="4595" max="4595" width="11" style="73" customWidth="1"/>
    <col min="4596" max="4597" width="15" style="73" customWidth="1"/>
    <col min="4598" max="4849" width="9.1796875" style="73"/>
    <col min="4850" max="4850" width="35.81640625" style="73" bestFit="1" customWidth="1"/>
    <col min="4851" max="4851" width="11" style="73" customWidth="1"/>
    <col min="4852" max="4853" width="15" style="73" customWidth="1"/>
    <col min="4854" max="5105" width="9.1796875" style="73"/>
    <col min="5106" max="5106" width="35.81640625" style="73" bestFit="1" customWidth="1"/>
    <col min="5107" max="5107" width="11" style="73" customWidth="1"/>
    <col min="5108" max="5109" width="15" style="73" customWidth="1"/>
    <col min="5110" max="5361" width="9.1796875" style="73"/>
    <col min="5362" max="5362" width="35.81640625" style="73" bestFit="1" customWidth="1"/>
    <col min="5363" max="5363" width="11" style="73" customWidth="1"/>
    <col min="5364" max="5365" width="15" style="73" customWidth="1"/>
    <col min="5366" max="5617" width="9.1796875" style="73"/>
    <col min="5618" max="5618" width="35.81640625" style="73" bestFit="1" customWidth="1"/>
    <col min="5619" max="5619" width="11" style="73" customWidth="1"/>
    <col min="5620" max="5621" width="15" style="73" customWidth="1"/>
    <col min="5622" max="5873" width="9.1796875" style="73"/>
    <col min="5874" max="5874" width="35.81640625" style="73" bestFit="1" customWidth="1"/>
    <col min="5875" max="5875" width="11" style="73" customWidth="1"/>
    <col min="5876" max="5877" width="15" style="73" customWidth="1"/>
    <col min="5878" max="6129" width="9.1796875" style="73"/>
    <col min="6130" max="6130" width="35.81640625" style="73" bestFit="1" customWidth="1"/>
    <col min="6131" max="6131" width="11" style="73" customWidth="1"/>
    <col min="6132" max="6133" width="15" style="73" customWidth="1"/>
    <col min="6134" max="6385" width="9.1796875" style="73"/>
    <col min="6386" max="6386" width="35.81640625" style="73" bestFit="1" customWidth="1"/>
    <col min="6387" max="6387" width="11" style="73" customWidth="1"/>
    <col min="6388" max="6389" width="15" style="73" customWidth="1"/>
    <col min="6390" max="6641" width="9.1796875" style="73"/>
    <col min="6642" max="6642" width="35.81640625" style="73" bestFit="1" customWidth="1"/>
    <col min="6643" max="6643" width="11" style="73" customWidth="1"/>
    <col min="6644" max="6645" width="15" style="73" customWidth="1"/>
    <col min="6646" max="6897" width="9.1796875" style="73"/>
    <col min="6898" max="6898" width="35.81640625" style="73" bestFit="1" customWidth="1"/>
    <col min="6899" max="6899" width="11" style="73" customWidth="1"/>
    <col min="6900" max="6901" width="15" style="73" customWidth="1"/>
    <col min="6902" max="7153" width="9.1796875" style="73"/>
    <col min="7154" max="7154" width="35.81640625" style="73" bestFit="1" customWidth="1"/>
    <col min="7155" max="7155" width="11" style="73" customWidth="1"/>
    <col min="7156" max="7157" width="15" style="73" customWidth="1"/>
    <col min="7158" max="7409" width="9.1796875" style="73"/>
    <col min="7410" max="7410" width="35.81640625" style="73" bestFit="1" customWidth="1"/>
    <col min="7411" max="7411" width="11" style="73" customWidth="1"/>
    <col min="7412" max="7413" width="15" style="73" customWidth="1"/>
    <col min="7414" max="7665" width="9.1796875" style="73"/>
    <col min="7666" max="7666" width="35.81640625" style="73" bestFit="1" customWidth="1"/>
    <col min="7667" max="7667" width="11" style="73" customWidth="1"/>
    <col min="7668" max="7669" width="15" style="73" customWidth="1"/>
    <col min="7670" max="7921" width="9.1796875" style="73"/>
    <col min="7922" max="7922" width="35.81640625" style="73" bestFit="1" customWidth="1"/>
    <col min="7923" max="7923" width="11" style="73" customWidth="1"/>
    <col min="7924" max="7925" width="15" style="73" customWidth="1"/>
    <col min="7926" max="8177" width="9.1796875" style="73"/>
    <col min="8178" max="8178" width="35.81640625" style="73" bestFit="1" customWidth="1"/>
    <col min="8179" max="8179" width="11" style="73" customWidth="1"/>
    <col min="8180" max="8181" width="15" style="73" customWidth="1"/>
    <col min="8182" max="8433" width="9.1796875" style="73"/>
    <col min="8434" max="8434" width="35.81640625" style="73" bestFit="1" customWidth="1"/>
    <col min="8435" max="8435" width="11" style="73" customWidth="1"/>
    <col min="8436" max="8437" width="15" style="73" customWidth="1"/>
    <col min="8438" max="8689" width="9.1796875" style="73"/>
    <col min="8690" max="8690" width="35.81640625" style="73" bestFit="1" customWidth="1"/>
    <col min="8691" max="8691" width="11" style="73" customWidth="1"/>
    <col min="8692" max="8693" width="15" style="73" customWidth="1"/>
    <col min="8694" max="8945" width="9.1796875" style="73"/>
    <col min="8946" max="8946" width="35.81640625" style="73" bestFit="1" customWidth="1"/>
    <col min="8947" max="8947" width="11" style="73" customWidth="1"/>
    <col min="8948" max="8949" width="15" style="73" customWidth="1"/>
    <col min="8950" max="9201" width="9.1796875" style="73"/>
    <col min="9202" max="9202" width="35.81640625" style="73" bestFit="1" customWidth="1"/>
    <col min="9203" max="9203" width="11" style="73" customWidth="1"/>
    <col min="9204" max="9205" width="15" style="73" customWidth="1"/>
    <col min="9206" max="9457" width="9.1796875" style="73"/>
    <col min="9458" max="9458" width="35.81640625" style="73" bestFit="1" customWidth="1"/>
    <col min="9459" max="9459" width="11" style="73" customWidth="1"/>
    <col min="9460" max="9461" width="15" style="73" customWidth="1"/>
    <col min="9462" max="9713" width="9.1796875" style="73"/>
    <col min="9714" max="9714" width="35.81640625" style="73" bestFit="1" customWidth="1"/>
    <col min="9715" max="9715" width="11" style="73" customWidth="1"/>
    <col min="9716" max="9717" width="15" style="73" customWidth="1"/>
    <col min="9718" max="9969" width="9.1796875" style="73"/>
    <col min="9970" max="9970" width="35.81640625" style="73" bestFit="1" customWidth="1"/>
    <col min="9971" max="9971" width="11" style="73" customWidth="1"/>
    <col min="9972" max="9973" width="15" style="73" customWidth="1"/>
    <col min="9974" max="10225" width="9.1796875" style="73"/>
    <col min="10226" max="10226" width="35.81640625" style="73" bestFit="1" customWidth="1"/>
    <col min="10227" max="10227" width="11" style="73" customWidth="1"/>
    <col min="10228" max="10229" width="15" style="73" customWidth="1"/>
    <col min="10230" max="10481" width="9.1796875" style="73"/>
    <col min="10482" max="10482" width="35.81640625" style="73" bestFit="1" customWidth="1"/>
    <col min="10483" max="10483" width="11" style="73" customWidth="1"/>
    <col min="10484" max="10485" width="15" style="73" customWidth="1"/>
    <col min="10486" max="10737" width="9.1796875" style="73"/>
    <col min="10738" max="10738" width="35.81640625" style="73" bestFit="1" customWidth="1"/>
    <col min="10739" max="10739" width="11" style="73" customWidth="1"/>
    <col min="10740" max="10741" width="15" style="73" customWidth="1"/>
    <col min="10742" max="10993" width="9.1796875" style="73"/>
    <col min="10994" max="10994" width="35.81640625" style="73" bestFit="1" customWidth="1"/>
    <col min="10995" max="10995" width="11" style="73" customWidth="1"/>
    <col min="10996" max="10997" width="15" style="73" customWidth="1"/>
    <col min="10998" max="11249" width="9.1796875" style="73"/>
    <col min="11250" max="11250" width="35.81640625" style="73" bestFit="1" customWidth="1"/>
    <col min="11251" max="11251" width="11" style="73" customWidth="1"/>
    <col min="11252" max="11253" width="15" style="73" customWidth="1"/>
    <col min="11254" max="11505" width="9.1796875" style="73"/>
    <col min="11506" max="11506" width="35.81640625" style="73" bestFit="1" customWidth="1"/>
    <col min="11507" max="11507" width="11" style="73" customWidth="1"/>
    <col min="11508" max="11509" width="15" style="73" customWidth="1"/>
    <col min="11510" max="11761" width="9.1796875" style="73"/>
    <col min="11762" max="11762" width="35.81640625" style="73" bestFit="1" customWidth="1"/>
    <col min="11763" max="11763" width="11" style="73" customWidth="1"/>
    <col min="11764" max="11765" width="15" style="73" customWidth="1"/>
    <col min="11766" max="12017" width="9.1796875" style="73"/>
    <col min="12018" max="12018" width="35.81640625" style="73" bestFit="1" customWidth="1"/>
    <col min="12019" max="12019" width="11" style="73" customWidth="1"/>
    <col min="12020" max="12021" width="15" style="73" customWidth="1"/>
    <col min="12022" max="12273" width="9.1796875" style="73"/>
    <col min="12274" max="12274" width="35.81640625" style="73" bestFit="1" customWidth="1"/>
    <col min="12275" max="12275" width="11" style="73" customWidth="1"/>
    <col min="12276" max="12277" width="15" style="73" customWidth="1"/>
    <col min="12278" max="12529" width="9.1796875" style="73"/>
    <col min="12530" max="12530" width="35.81640625" style="73" bestFit="1" customWidth="1"/>
    <col min="12531" max="12531" width="11" style="73" customWidth="1"/>
    <col min="12532" max="12533" width="15" style="73" customWidth="1"/>
    <col min="12534" max="12785" width="9.1796875" style="73"/>
    <col min="12786" max="12786" width="35.81640625" style="73" bestFit="1" customWidth="1"/>
    <col min="12787" max="12787" width="11" style="73" customWidth="1"/>
    <col min="12788" max="12789" width="15" style="73" customWidth="1"/>
    <col min="12790" max="13041" width="9.1796875" style="73"/>
    <col min="13042" max="13042" width="35.81640625" style="73" bestFit="1" customWidth="1"/>
    <col min="13043" max="13043" width="11" style="73" customWidth="1"/>
    <col min="13044" max="13045" width="15" style="73" customWidth="1"/>
    <col min="13046" max="13297" width="9.1796875" style="73"/>
    <col min="13298" max="13298" width="35.81640625" style="73" bestFit="1" customWidth="1"/>
    <col min="13299" max="13299" width="11" style="73" customWidth="1"/>
    <col min="13300" max="13301" width="15" style="73" customWidth="1"/>
    <col min="13302" max="13553" width="9.1796875" style="73"/>
    <col min="13554" max="13554" width="35.81640625" style="73" bestFit="1" customWidth="1"/>
    <col min="13555" max="13555" width="11" style="73" customWidth="1"/>
    <col min="13556" max="13557" width="15" style="73" customWidth="1"/>
    <col min="13558" max="13809" width="9.1796875" style="73"/>
    <col min="13810" max="13810" width="35.81640625" style="73" bestFit="1" customWidth="1"/>
    <col min="13811" max="13811" width="11" style="73" customWidth="1"/>
    <col min="13812" max="13813" width="15" style="73" customWidth="1"/>
    <col min="13814" max="14065" width="9.1796875" style="73"/>
    <col min="14066" max="14066" width="35.81640625" style="73" bestFit="1" customWidth="1"/>
    <col min="14067" max="14067" width="11" style="73" customWidth="1"/>
    <col min="14068" max="14069" width="15" style="73" customWidth="1"/>
    <col min="14070" max="14321" width="9.1796875" style="73"/>
    <col min="14322" max="14322" width="35.81640625" style="73" bestFit="1" customWidth="1"/>
    <col min="14323" max="14323" width="11" style="73" customWidth="1"/>
    <col min="14324" max="14325" width="15" style="73" customWidth="1"/>
    <col min="14326" max="14577" width="9.1796875" style="73"/>
    <col min="14578" max="14578" width="35.81640625" style="73" bestFit="1" customWidth="1"/>
    <col min="14579" max="14579" width="11" style="73" customWidth="1"/>
    <col min="14580" max="14581" width="15" style="73" customWidth="1"/>
    <col min="14582" max="14833" width="9.1796875" style="73"/>
    <col min="14834" max="14834" width="35.81640625" style="73" bestFit="1" customWidth="1"/>
    <col min="14835" max="14835" width="11" style="73" customWidth="1"/>
    <col min="14836" max="14837" width="15" style="73" customWidth="1"/>
    <col min="14838" max="15089" width="9.1796875" style="73"/>
    <col min="15090" max="15090" width="35.81640625" style="73" bestFit="1" customWidth="1"/>
    <col min="15091" max="15091" width="11" style="73" customWidth="1"/>
    <col min="15092" max="15093" width="15" style="73" customWidth="1"/>
    <col min="15094" max="15345" width="9.1796875" style="73"/>
    <col min="15346" max="15346" width="35.81640625" style="73" bestFit="1" customWidth="1"/>
    <col min="15347" max="15347" width="11" style="73" customWidth="1"/>
    <col min="15348" max="15349" width="15" style="73" customWidth="1"/>
    <col min="15350" max="15601" width="9.1796875" style="73"/>
    <col min="15602" max="15602" width="35.81640625" style="73" bestFit="1" customWidth="1"/>
    <col min="15603" max="15603" width="11" style="73" customWidth="1"/>
    <col min="15604" max="15605" width="15" style="73" customWidth="1"/>
    <col min="15606" max="15857" width="9.1796875" style="73"/>
    <col min="15858" max="15858" width="35.81640625" style="73" bestFit="1" customWidth="1"/>
    <col min="15859" max="15859" width="11" style="73" customWidth="1"/>
    <col min="15860" max="15861" width="15" style="73" customWidth="1"/>
    <col min="15862" max="16113" width="9.1796875" style="73"/>
    <col min="16114" max="16114" width="35.81640625" style="73" bestFit="1" customWidth="1"/>
    <col min="16115" max="16115" width="11" style="73" customWidth="1"/>
    <col min="16116" max="16117" width="15" style="73" customWidth="1"/>
    <col min="16118" max="16384" width="9.1796875" style="73"/>
  </cols>
  <sheetData>
    <row r="1" spans="1:14" s="74" customFormat="1" ht="23.5" customHeight="1">
      <c r="A1" s="206" t="s">
        <v>188</v>
      </c>
      <c r="B1" s="206"/>
      <c r="C1" s="206"/>
      <c r="D1" s="206"/>
      <c r="E1" s="4"/>
      <c r="F1" s="4"/>
    </row>
    <row r="2" spans="1:14" s="74" customFormat="1" ht="48" customHeight="1">
      <c r="A2" s="40"/>
      <c r="B2" s="75"/>
      <c r="C2" s="194" t="s">
        <v>172</v>
      </c>
      <c r="D2" s="194" t="s">
        <v>155</v>
      </c>
      <c r="E2" s="4"/>
      <c r="F2" s="4"/>
    </row>
    <row r="3" spans="1:14" s="74" customFormat="1" ht="20.5">
      <c r="A3" s="113" t="s">
        <v>173</v>
      </c>
      <c r="B3" s="76" t="s">
        <v>59</v>
      </c>
      <c r="C3" s="77">
        <v>45838</v>
      </c>
      <c r="D3" s="77">
        <v>45657</v>
      </c>
      <c r="E3" s="4"/>
      <c r="F3" s="4"/>
    </row>
    <row r="4" spans="1:14" ht="24.75" customHeight="1">
      <c r="A4" s="79" t="s">
        <v>13</v>
      </c>
      <c r="B4" s="80"/>
      <c r="C4" s="81"/>
      <c r="D4" s="80"/>
      <c r="I4" s="68"/>
      <c r="J4"/>
      <c r="K4"/>
      <c r="L4"/>
    </row>
    <row r="5" spans="1:14" ht="24.75" customHeight="1">
      <c r="A5" s="82" t="s">
        <v>14</v>
      </c>
      <c r="B5" s="83"/>
      <c r="C5" s="84">
        <f>SUM(C7:C24)</f>
        <v>167114051</v>
      </c>
      <c r="D5" s="84">
        <f>SUM(D8:D24)</f>
        <v>143977047</v>
      </c>
      <c r="I5" s="78"/>
      <c r="J5"/>
      <c r="K5"/>
      <c r="L5"/>
      <c r="M5" s="85"/>
      <c r="N5" s="85"/>
    </row>
    <row r="6" spans="1:14" ht="12.5">
      <c r="A6" s="86"/>
      <c r="B6" s="80"/>
      <c r="C6" s="87"/>
      <c r="D6" s="65"/>
      <c r="F6" s="71"/>
      <c r="I6" s="68"/>
      <c r="J6"/>
      <c r="K6"/>
      <c r="L6"/>
      <c r="M6" s="85"/>
      <c r="N6" s="85"/>
    </row>
    <row r="7" spans="1:14" ht="13">
      <c r="A7" s="86" t="s">
        <v>40</v>
      </c>
      <c r="B7" s="80"/>
      <c r="C7" s="87"/>
      <c r="D7" s="65"/>
      <c r="F7" s="71"/>
      <c r="I7" s="78"/>
      <c r="J7"/>
      <c r="K7" s="88"/>
      <c r="L7" s="88"/>
      <c r="M7" s="85"/>
      <c r="N7" s="85"/>
    </row>
    <row r="8" spans="1:14" ht="12.5">
      <c r="A8" s="89" t="s">
        <v>41</v>
      </c>
      <c r="B8" s="80">
        <v>5</v>
      </c>
      <c r="C8" s="65">
        <v>19830171</v>
      </c>
      <c r="D8" s="65">
        <v>19252387</v>
      </c>
      <c r="F8" s="71"/>
      <c r="I8" s="90"/>
      <c r="J8"/>
      <c r="K8"/>
      <c r="L8"/>
      <c r="M8" s="85"/>
      <c r="N8" s="85"/>
    </row>
    <row r="9" spans="1:14" ht="13">
      <c r="A9" s="86" t="s">
        <v>47</v>
      </c>
      <c r="B9" s="80"/>
      <c r="C9" s="80"/>
      <c r="D9" s="80"/>
      <c r="F9" s="71"/>
      <c r="I9" s="91"/>
      <c r="J9"/>
      <c r="K9"/>
      <c r="L9"/>
      <c r="M9" s="85"/>
      <c r="N9" s="85"/>
    </row>
    <row r="10" spans="1:14" ht="13">
      <c r="A10" s="92" t="s">
        <v>162</v>
      </c>
      <c r="B10" s="80">
        <v>5</v>
      </c>
      <c r="C10" s="65">
        <v>29899099</v>
      </c>
      <c r="D10" s="65">
        <v>22980379</v>
      </c>
      <c r="F10" s="71"/>
      <c r="I10" s="91"/>
      <c r="J10" s="91"/>
      <c r="K10" s="93"/>
      <c r="L10" s="93"/>
      <c r="M10" s="85"/>
      <c r="N10" s="85"/>
    </row>
    <row r="11" spans="1:14" ht="13">
      <c r="A11" s="92" t="s">
        <v>163</v>
      </c>
      <c r="B11" s="80">
        <v>5</v>
      </c>
      <c r="C11" s="65">
        <v>1359881</v>
      </c>
      <c r="D11" s="65">
        <v>1406897</v>
      </c>
      <c r="F11" s="71"/>
      <c r="I11" s="91"/>
      <c r="J11" s="91"/>
      <c r="K11" s="93"/>
      <c r="L11" s="93"/>
      <c r="M11" s="85"/>
      <c r="N11" s="85"/>
    </row>
    <row r="12" spans="1:14" ht="13">
      <c r="A12" s="92" t="s">
        <v>164</v>
      </c>
      <c r="B12" s="80">
        <v>5</v>
      </c>
      <c r="C12" s="65">
        <v>517594</v>
      </c>
      <c r="D12" s="65">
        <v>389770</v>
      </c>
      <c r="F12" s="71"/>
      <c r="I12" s="91"/>
      <c r="J12" s="91"/>
      <c r="K12" s="93"/>
      <c r="L12" s="93"/>
      <c r="M12" s="85"/>
      <c r="N12" s="85"/>
    </row>
    <row r="13" spans="1:14" ht="13">
      <c r="A13" s="92" t="s">
        <v>165</v>
      </c>
      <c r="B13" s="80">
        <v>5</v>
      </c>
      <c r="C13" s="65">
        <v>0</v>
      </c>
      <c r="D13" s="65">
        <v>8307695</v>
      </c>
      <c r="F13" s="71"/>
      <c r="I13" s="91"/>
      <c r="J13" s="91"/>
      <c r="K13" s="93"/>
      <c r="L13" s="93"/>
      <c r="M13" s="85"/>
      <c r="N13" s="85"/>
    </row>
    <row r="14" spans="1:14" ht="13">
      <c r="A14" s="86" t="s">
        <v>15</v>
      </c>
      <c r="B14" s="80"/>
      <c r="C14" s="80"/>
      <c r="D14" s="80"/>
      <c r="F14" s="71"/>
      <c r="I14" s="91"/>
      <c r="J14"/>
      <c r="K14"/>
      <c r="L14"/>
      <c r="M14" s="85"/>
      <c r="N14" s="85"/>
    </row>
    <row r="15" spans="1:14" ht="13">
      <c r="A15" s="92" t="s">
        <v>27</v>
      </c>
      <c r="B15" s="80">
        <v>22</v>
      </c>
      <c r="C15" s="65">
        <v>28700262</v>
      </c>
      <c r="D15" s="65">
        <v>18219542</v>
      </c>
      <c r="F15" s="71"/>
      <c r="I15" s="91"/>
      <c r="J15" s="91"/>
      <c r="K15" s="93"/>
      <c r="L15" s="93"/>
      <c r="M15" s="85"/>
      <c r="N15" s="85"/>
    </row>
    <row r="16" spans="1:14" ht="13">
      <c r="A16" s="92" t="s">
        <v>42</v>
      </c>
      <c r="B16" s="80">
        <v>6</v>
      </c>
      <c r="C16" s="65">
        <v>72918255</v>
      </c>
      <c r="D16" s="65">
        <v>58958975</v>
      </c>
      <c r="F16" s="71"/>
      <c r="I16" s="91"/>
      <c r="J16"/>
      <c r="K16"/>
      <c r="L16"/>
      <c r="M16" s="85"/>
      <c r="N16" s="85"/>
    </row>
    <row r="17" spans="1:14" ht="13">
      <c r="A17" s="86" t="s">
        <v>16</v>
      </c>
      <c r="B17" s="80"/>
      <c r="C17" s="80"/>
      <c r="D17" s="80"/>
      <c r="F17" s="71"/>
      <c r="I17" s="91"/>
      <c r="J17" s="91"/>
      <c r="K17" s="93"/>
      <c r="L17" s="93"/>
      <c r="M17" s="85"/>
      <c r="N17" s="85"/>
    </row>
    <row r="18" spans="1:14" ht="13">
      <c r="A18" s="92" t="s">
        <v>18</v>
      </c>
      <c r="B18" s="80">
        <v>22</v>
      </c>
      <c r="C18" s="65">
        <v>0</v>
      </c>
      <c r="D18" s="65">
        <v>601314</v>
      </c>
      <c r="F18" s="71"/>
      <c r="I18" s="91"/>
      <c r="J18" s="91"/>
      <c r="K18" s="93"/>
      <c r="L18" s="93"/>
      <c r="M18" s="85"/>
      <c r="N18" s="85"/>
    </row>
    <row r="19" spans="1:14" ht="13">
      <c r="A19" s="92" t="s">
        <v>48</v>
      </c>
      <c r="B19" s="80"/>
      <c r="C19" s="65">
        <v>2479064</v>
      </c>
      <c r="D19" s="65">
        <v>1641593</v>
      </c>
      <c r="F19" s="71"/>
      <c r="I19" s="91"/>
      <c r="J19"/>
      <c r="K19"/>
      <c r="L19"/>
      <c r="M19" s="85"/>
      <c r="N19" s="85"/>
    </row>
    <row r="20" spans="1:14" ht="13">
      <c r="A20" s="86" t="s">
        <v>58</v>
      </c>
      <c r="B20" s="80"/>
      <c r="C20" s="65">
        <v>2670243</v>
      </c>
      <c r="D20" s="65">
        <v>4764328</v>
      </c>
      <c r="F20" s="71"/>
      <c r="I20" s="91"/>
      <c r="J20" s="91"/>
      <c r="K20" s="91"/>
      <c r="L20" s="93"/>
      <c r="M20" s="85"/>
      <c r="N20" s="85"/>
    </row>
    <row r="21" spans="1:14" ht="13">
      <c r="A21" s="86" t="s">
        <v>55</v>
      </c>
      <c r="B21" s="80"/>
      <c r="C21" s="80"/>
      <c r="D21" s="80"/>
      <c r="F21" s="71"/>
      <c r="I21" s="91"/>
      <c r="J21" s="91"/>
      <c r="K21" s="93"/>
      <c r="L21" s="93"/>
      <c r="M21" s="85"/>
      <c r="N21" s="85"/>
    </row>
    <row r="22" spans="1:14" ht="13">
      <c r="A22" s="86" t="s">
        <v>57</v>
      </c>
      <c r="B22" s="80">
        <v>11</v>
      </c>
      <c r="C22" s="65">
        <v>3183822</v>
      </c>
      <c r="D22" s="65">
        <v>2884044</v>
      </c>
      <c r="F22" s="71"/>
      <c r="I22" s="91"/>
      <c r="J22" s="91"/>
      <c r="K22" s="93"/>
      <c r="L22" s="93"/>
      <c r="M22" s="85"/>
      <c r="N22" s="85"/>
    </row>
    <row r="23" spans="1:14" s="94" customFormat="1" ht="13">
      <c r="A23" s="86" t="s">
        <v>49</v>
      </c>
      <c r="B23" s="80"/>
      <c r="C23" s="65">
        <v>5051570</v>
      </c>
      <c r="D23" s="65">
        <v>3992024</v>
      </c>
      <c r="E23" s="4"/>
      <c r="F23" s="71"/>
      <c r="G23" s="73"/>
      <c r="I23" s="91"/>
      <c r="J23"/>
      <c r="K23"/>
      <c r="L23"/>
      <c r="M23" s="85"/>
      <c r="N23" s="85"/>
    </row>
    <row r="24" spans="1:14" s="94" customFormat="1" ht="13">
      <c r="A24" s="86" t="s">
        <v>134</v>
      </c>
      <c r="B24" s="80">
        <v>20</v>
      </c>
      <c r="C24" s="65">
        <v>504090</v>
      </c>
      <c r="D24" s="65">
        <v>578099</v>
      </c>
      <c r="E24" s="4"/>
      <c r="F24" s="71"/>
      <c r="G24" s="73"/>
      <c r="I24" s="91"/>
      <c r="J24"/>
      <c r="K24"/>
      <c r="L24"/>
      <c r="M24" s="85"/>
      <c r="N24" s="85"/>
    </row>
    <row r="25" spans="1:14" ht="13">
      <c r="A25" s="95"/>
      <c r="B25" s="95"/>
      <c r="C25" s="95"/>
      <c r="D25" s="95"/>
      <c r="I25" s="91"/>
      <c r="J25" s="91"/>
      <c r="K25" s="93"/>
      <c r="L25" s="93"/>
      <c r="M25" s="85"/>
      <c r="N25" s="85"/>
    </row>
    <row r="26" spans="1:14" ht="24.75" customHeight="1">
      <c r="A26" s="82" t="s">
        <v>17</v>
      </c>
      <c r="B26" s="83"/>
      <c r="C26" s="84">
        <f>SUM(C29:C38)</f>
        <v>109604975</v>
      </c>
      <c r="D26" s="84">
        <f>SUM(D29:D38)</f>
        <v>102842922</v>
      </c>
      <c r="I26" s="91"/>
      <c r="J26" s="91"/>
      <c r="K26" s="93"/>
      <c r="L26" s="93"/>
      <c r="M26" s="85"/>
      <c r="N26" s="85"/>
    </row>
    <row r="27" spans="1:14" ht="12.5">
      <c r="A27" s="86"/>
      <c r="B27" s="80"/>
      <c r="C27" s="87"/>
      <c r="D27" s="65"/>
      <c r="F27" s="71"/>
      <c r="I27" s="90"/>
      <c r="J27"/>
      <c r="K27"/>
      <c r="L27"/>
      <c r="M27" s="85"/>
      <c r="N27" s="85"/>
    </row>
    <row r="28" spans="1:14" ht="13">
      <c r="A28" s="86" t="s">
        <v>43</v>
      </c>
      <c r="B28" s="18"/>
      <c r="C28" s="19"/>
      <c r="D28" s="31"/>
      <c r="F28" s="71"/>
      <c r="G28" s="91"/>
      <c r="H28"/>
      <c r="I28" s="78"/>
      <c r="J28"/>
      <c r="K28" s="88"/>
      <c r="L28" s="88"/>
      <c r="M28" s="85"/>
      <c r="N28" s="85"/>
    </row>
    <row r="29" spans="1:14" ht="13">
      <c r="A29" s="92" t="s">
        <v>162</v>
      </c>
      <c r="B29" s="80">
        <v>5</v>
      </c>
      <c r="C29" s="65">
        <v>69310619</v>
      </c>
      <c r="D29" s="65">
        <v>65113138</v>
      </c>
      <c r="F29" s="71"/>
      <c r="G29" s="91"/>
      <c r="H29" s="91"/>
      <c r="I29" s="90"/>
      <c r="J29"/>
      <c r="K29"/>
      <c r="L29"/>
      <c r="M29" s="85"/>
      <c r="N29" s="85"/>
    </row>
    <row r="30" spans="1:14" ht="13">
      <c r="A30" s="92" t="s">
        <v>163</v>
      </c>
      <c r="B30" s="80">
        <v>5</v>
      </c>
      <c r="C30" s="65">
        <v>18738108</v>
      </c>
      <c r="D30" s="65">
        <v>19379434</v>
      </c>
      <c r="F30" s="71"/>
      <c r="G30" s="91"/>
      <c r="H30" s="91"/>
      <c r="I30" s="90"/>
      <c r="J30"/>
      <c r="K30"/>
      <c r="L30"/>
      <c r="M30" s="85"/>
      <c r="N30" s="85"/>
    </row>
    <row r="31" spans="1:14" ht="13">
      <c r="A31" s="92" t="s">
        <v>164</v>
      </c>
      <c r="B31" s="80">
        <v>5</v>
      </c>
      <c r="C31" s="65">
        <v>1388471</v>
      </c>
      <c r="D31" s="65">
        <v>1563386</v>
      </c>
      <c r="F31" s="71"/>
      <c r="G31" s="91"/>
      <c r="H31" s="91"/>
      <c r="I31" s="90"/>
      <c r="J31"/>
      <c r="K31"/>
      <c r="L31"/>
      <c r="M31" s="85"/>
      <c r="N31" s="85"/>
    </row>
    <row r="32" spans="1:14" ht="13">
      <c r="A32" s="92" t="s">
        <v>166</v>
      </c>
      <c r="B32" s="80">
        <v>5</v>
      </c>
      <c r="C32" s="65">
        <v>6573286</v>
      </c>
      <c r="D32" s="65">
        <v>5998772</v>
      </c>
      <c r="F32" s="71"/>
      <c r="G32" s="91"/>
      <c r="H32" s="91"/>
      <c r="I32" s="90"/>
      <c r="J32"/>
      <c r="K32"/>
      <c r="L32"/>
      <c r="M32" s="85"/>
      <c r="N32" s="85"/>
    </row>
    <row r="33" spans="1:14" ht="13">
      <c r="A33" s="86" t="s">
        <v>44</v>
      </c>
      <c r="B33" s="80"/>
      <c r="C33" s="80"/>
      <c r="D33" s="80"/>
      <c r="F33" s="71"/>
      <c r="G33" s="91"/>
      <c r="H33"/>
      <c r="I33" s="91"/>
      <c r="J33"/>
      <c r="K33"/>
      <c r="L33"/>
      <c r="M33" s="85"/>
      <c r="N33" s="85"/>
    </row>
    <row r="34" spans="1:14" ht="23">
      <c r="A34" s="48" t="s">
        <v>74</v>
      </c>
      <c r="B34" s="96"/>
      <c r="C34" s="65">
        <v>2953467</v>
      </c>
      <c r="D34" s="65">
        <v>2648206</v>
      </c>
      <c r="F34" s="97"/>
      <c r="G34" s="91"/>
      <c r="H34"/>
      <c r="I34" s="91"/>
      <c r="J34" s="91"/>
      <c r="K34" s="93"/>
      <c r="L34" s="93"/>
      <c r="M34" s="85"/>
      <c r="N34" s="85"/>
    </row>
    <row r="35" spans="1:14" ht="13">
      <c r="A35" s="86" t="s">
        <v>114</v>
      </c>
      <c r="B35" s="80">
        <v>11</v>
      </c>
      <c r="C35" s="65">
        <v>2500245</v>
      </c>
      <c r="D35" s="65">
        <v>2398138</v>
      </c>
      <c r="F35" s="71"/>
      <c r="G35" s="91"/>
      <c r="H35" s="91"/>
      <c r="I35" s="91"/>
      <c r="J35"/>
      <c r="K35"/>
      <c r="L35"/>
      <c r="M35" s="85"/>
      <c r="N35" s="85"/>
    </row>
    <row r="36" spans="1:14" ht="13">
      <c r="A36" s="86" t="s">
        <v>58</v>
      </c>
      <c r="B36" s="80"/>
      <c r="C36" s="65">
        <v>4164035</v>
      </c>
      <c r="D36" s="65">
        <v>4018122</v>
      </c>
      <c r="F36" s="71"/>
      <c r="G36" s="91"/>
      <c r="H36" s="91"/>
      <c r="I36" s="91"/>
      <c r="J36"/>
      <c r="K36"/>
      <c r="L36"/>
      <c r="M36" s="85"/>
      <c r="N36" s="85"/>
    </row>
    <row r="37" spans="1:14" ht="13">
      <c r="A37" s="86" t="s">
        <v>153</v>
      </c>
      <c r="B37" s="80">
        <v>20</v>
      </c>
      <c r="C37" s="65">
        <v>1496605</v>
      </c>
      <c r="D37" s="65">
        <v>1530621</v>
      </c>
      <c r="F37" s="71"/>
      <c r="G37" s="91"/>
      <c r="H37" s="91"/>
      <c r="I37" s="91"/>
      <c r="J37" s="91"/>
      <c r="K37" s="93"/>
      <c r="L37" s="93"/>
      <c r="M37" s="85"/>
      <c r="N37" s="85"/>
    </row>
    <row r="38" spans="1:14" ht="12" customHeight="1">
      <c r="A38" s="86" t="s">
        <v>122</v>
      </c>
      <c r="B38" s="96" t="s">
        <v>169</v>
      </c>
      <c r="C38" s="65">
        <v>2480139</v>
      </c>
      <c r="D38" s="65">
        <v>193105</v>
      </c>
      <c r="F38" s="71"/>
      <c r="G38" s="91"/>
      <c r="H38" s="91"/>
      <c r="I38" s="91"/>
      <c r="J38" s="91"/>
      <c r="K38" s="93"/>
      <c r="L38" s="93"/>
      <c r="M38" s="85"/>
      <c r="N38" s="85"/>
    </row>
    <row r="39" spans="1:14" ht="13">
      <c r="A39" s="95"/>
      <c r="B39" s="98"/>
      <c r="C39" s="99"/>
      <c r="D39" s="100"/>
      <c r="G39" s="91"/>
      <c r="H39" s="91"/>
      <c r="I39" s="91"/>
      <c r="J39" s="91"/>
      <c r="K39" s="93"/>
      <c r="L39" s="93"/>
      <c r="M39" s="85"/>
      <c r="N39" s="85"/>
    </row>
    <row r="40" spans="1:14" ht="24.75" customHeight="1">
      <c r="A40" s="82" t="s">
        <v>28</v>
      </c>
      <c r="B40" s="101">
        <v>13</v>
      </c>
      <c r="C40" s="84">
        <f>SUM(C42:C53)</f>
        <v>140459002</v>
      </c>
      <c r="D40" s="84">
        <f>SUM(D42:D53)</f>
        <v>134435852</v>
      </c>
      <c r="I40" s="91"/>
      <c r="J40" s="91"/>
      <c r="K40" s="93"/>
      <c r="L40" s="93"/>
      <c r="M40" s="85"/>
      <c r="N40" s="85"/>
    </row>
    <row r="41" spans="1:14" ht="13">
      <c r="A41" s="79"/>
      <c r="B41" s="80"/>
      <c r="C41" s="87"/>
      <c r="D41" s="65"/>
      <c r="F41" s="71"/>
      <c r="H41" s="91"/>
      <c r="I41" s="91"/>
      <c r="J41" s="91"/>
      <c r="K41" s="91"/>
      <c r="L41" s="91"/>
      <c r="M41" s="85"/>
      <c r="N41" s="85"/>
    </row>
    <row r="42" spans="1:14" ht="13">
      <c r="A42" s="86" t="s">
        <v>22</v>
      </c>
      <c r="B42" s="80"/>
      <c r="C42" s="117">
        <v>3509100</v>
      </c>
      <c r="D42" s="117">
        <v>350910</v>
      </c>
      <c r="F42" s="71"/>
      <c r="H42" s="91"/>
      <c r="I42" s="90"/>
      <c r="J42"/>
      <c r="K42"/>
      <c r="L42"/>
      <c r="M42" s="85"/>
      <c r="N42" s="85"/>
    </row>
    <row r="43" spans="1:14" ht="13">
      <c r="A43" s="86" t="s">
        <v>113</v>
      </c>
      <c r="B43" s="80"/>
      <c r="C43" s="117">
        <v>6887521</v>
      </c>
      <c r="D43" s="117">
        <v>10045711</v>
      </c>
      <c r="F43" s="71"/>
      <c r="H43" s="91"/>
      <c r="I43" s="78"/>
      <c r="J43" s="78"/>
      <c r="K43" s="88"/>
      <c r="L43" s="88"/>
      <c r="M43" s="85"/>
      <c r="N43" s="85"/>
    </row>
    <row r="44" spans="1:14" ht="13">
      <c r="A44" s="86" t="s">
        <v>75</v>
      </c>
      <c r="B44" s="80"/>
      <c r="C44" s="117">
        <v>8</v>
      </c>
      <c r="D44" s="117">
        <v>8</v>
      </c>
      <c r="F44" s="71"/>
      <c r="H44" s="91"/>
      <c r="I44" s="90"/>
      <c r="J44"/>
      <c r="K44"/>
      <c r="L44"/>
      <c r="M44" s="85"/>
      <c r="N44" s="85"/>
    </row>
    <row r="45" spans="1:14" ht="23">
      <c r="A45" s="48" t="s">
        <v>77</v>
      </c>
      <c r="B45" s="80"/>
      <c r="C45" s="117"/>
      <c r="D45" s="117"/>
      <c r="F45" s="97"/>
      <c r="H45" s="91"/>
      <c r="I45" s="91"/>
      <c r="J45"/>
      <c r="K45" s="93"/>
      <c r="L45" s="93"/>
      <c r="M45" s="85"/>
      <c r="N45" s="85"/>
    </row>
    <row r="46" spans="1:14" ht="13">
      <c r="A46" s="70" t="s">
        <v>115</v>
      </c>
      <c r="B46" s="86"/>
      <c r="C46" s="117">
        <v>-2948999</v>
      </c>
      <c r="D46" s="117">
        <v>-2795983</v>
      </c>
      <c r="F46" s="71"/>
      <c r="H46" s="91"/>
      <c r="I46" s="91"/>
      <c r="J46"/>
      <c r="K46" s="93"/>
      <c r="L46" s="93"/>
      <c r="M46" s="85"/>
      <c r="N46" s="85"/>
    </row>
    <row r="47" spans="1:14" ht="23">
      <c r="A47" s="48" t="s">
        <v>76</v>
      </c>
      <c r="B47" s="80"/>
      <c r="C47" s="117"/>
      <c r="D47" s="117"/>
      <c r="F47" s="97"/>
      <c r="H47" s="90"/>
      <c r="I47" s="91"/>
      <c r="J47"/>
      <c r="K47" s="91"/>
      <c r="L47" s="91"/>
      <c r="M47" s="85"/>
      <c r="N47" s="85"/>
    </row>
    <row r="48" spans="1:14" ht="23">
      <c r="A48" s="48" t="s">
        <v>127</v>
      </c>
      <c r="B48" s="80"/>
      <c r="C48" s="117">
        <v>189362</v>
      </c>
      <c r="D48" s="117">
        <v>235342</v>
      </c>
      <c r="F48" s="97"/>
      <c r="H48" s="90"/>
      <c r="I48" s="91"/>
      <c r="J48"/>
      <c r="K48" s="91"/>
      <c r="L48" s="91"/>
      <c r="M48" s="85"/>
      <c r="N48" s="85"/>
    </row>
    <row r="49" spans="1:14" ht="13">
      <c r="A49" s="86" t="s">
        <v>63</v>
      </c>
      <c r="B49" s="80"/>
      <c r="C49" s="117">
        <v>-7719106</v>
      </c>
      <c r="D49" s="117">
        <v>-9504510</v>
      </c>
      <c r="F49" s="71"/>
      <c r="H49" s="91"/>
      <c r="I49" s="91"/>
      <c r="J49"/>
      <c r="K49"/>
      <c r="L49"/>
      <c r="M49" s="85"/>
      <c r="N49" s="85"/>
    </row>
    <row r="50" spans="1:14" ht="13">
      <c r="A50" s="86" t="s">
        <v>147</v>
      </c>
      <c r="B50" s="80"/>
      <c r="C50" s="117">
        <v>-31164304</v>
      </c>
      <c r="D50" s="117">
        <v>-28974498</v>
      </c>
      <c r="F50" s="97"/>
      <c r="H50" s="90"/>
      <c r="I50" s="91"/>
      <c r="J50"/>
      <c r="K50" s="91"/>
      <c r="L50" s="91"/>
      <c r="M50" s="85"/>
      <c r="N50" s="85"/>
    </row>
    <row r="51" spans="1:14" ht="13">
      <c r="A51" s="86" t="s">
        <v>71</v>
      </c>
      <c r="B51" s="80"/>
      <c r="C51" s="117">
        <v>11465459</v>
      </c>
      <c r="D51" s="117">
        <v>10831217</v>
      </c>
      <c r="E51" s="3"/>
      <c r="F51" s="71"/>
      <c r="H51" s="91"/>
      <c r="I51" s="91"/>
      <c r="J51"/>
      <c r="K51" s="93"/>
      <c r="L51" s="93"/>
      <c r="M51" s="85"/>
      <c r="N51" s="85"/>
    </row>
    <row r="52" spans="1:14" ht="13">
      <c r="A52" s="86" t="s">
        <v>29</v>
      </c>
      <c r="B52" s="80"/>
      <c r="C52" s="117">
        <v>147252400</v>
      </c>
      <c r="D52" s="117">
        <v>108903978</v>
      </c>
      <c r="F52" s="71"/>
      <c r="H52" s="91"/>
      <c r="I52" s="90"/>
      <c r="J52"/>
      <c r="K52"/>
      <c r="L52"/>
      <c r="M52" s="85"/>
      <c r="N52" s="85"/>
    </row>
    <row r="53" spans="1:14" ht="13">
      <c r="A53" s="86" t="s">
        <v>5</v>
      </c>
      <c r="B53" s="80"/>
      <c r="C53" s="117">
        <v>12987561</v>
      </c>
      <c r="D53" s="117">
        <v>45343677</v>
      </c>
      <c r="F53" s="71"/>
      <c r="H53" s="91"/>
      <c r="I53" s="91"/>
      <c r="J53"/>
      <c r="K53"/>
      <c r="L53"/>
      <c r="M53" s="85"/>
      <c r="N53" s="85"/>
    </row>
    <row r="54" spans="1:14" ht="13">
      <c r="A54" s="102"/>
      <c r="B54" s="98"/>
      <c r="C54" s="99"/>
      <c r="D54" s="100"/>
      <c r="H54" s="90"/>
      <c r="I54" s="91"/>
      <c r="J54"/>
      <c r="K54"/>
      <c r="L54"/>
      <c r="M54" s="85"/>
      <c r="N54" s="85"/>
    </row>
    <row r="55" spans="1:14" ht="20.25" customHeight="1" thickBot="1">
      <c r="A55" s="103" t="s">
        <v>19</v>
      </c>
      <c r="B55" s="104"/>
      <c r="C55" s="105">
        <f>+C5+C26+C40</f>
        <v>417178028</v>
      </c>
      <c r="D55" s="105">
        <f>+D5+D26+D40</f>
        <v>381255821</v>
      </c>
      <c r="H55" s="91"/>
      <c r="I55" s="91"/>
      <c r="J55"/>
      <c r="K55"/>
      <c r="L55"/>
      <c r="M55" s="85"/>
      <c r="N55" s="85"/>
    </row>
    <row r="56" spans="1:14" ht="13.5" thickTop="1">
      <c r="H56" s="91"/>
      <c r="I56" s="91"/>
      <c r="J56"/>
      <c r="K56" s="93"/>
      <c r="L56" s="93"/>
      <c r="M56" s="85"/>
      <c r="N56" s="85"/>
    </row>
    <row r="57" spans="1:14" ht="13">
      <c r="H57" s="91"/>
      <c r="I57" s="91"/>
      <c r="J57"/>
      <c r="K57" s="93"/>
      <c r="L57" s="93"/>
      <c r="M57" s="85"/>
      <c r="N57" s="85"/>
    </row>
    <row r="58" spans="1:14" ht="12.5">
      <c r="I58" s="90"/>
      <c r="J58"/>
      <c r="K58"/>
      <c r="L58"/>
      <c r="M58" s="85"/>
      <c r="N58" s="85"/>
    </row>
    <row r="59" spans="1:14" ht="13">
      <c r="I59" s="91"/>
      <c r="J59"/>
      <c r="K59" s="93"/>
      <c r="L59" s="93"/>
      <c r="M59" s="85"/>
      <c r="N59" s="85"/>
    </row>
    <row r="60" spans="1:14" ht="13">
      <c r="I60" s="91"/>
      <c r="J60"/>
      <c r="K60" s="93"/>
      <c r="L60" s="93"/>
      <c r="M60" s="85"/>
      <c r="N60" s="85"/>
    </row>
    <row r="61" spans="1:14" ht="13">
      <c r="I61" s="91"/>
      <c r="J61"/>
      <c r="K61" s="93"/>
      <c r="L61" s="93"/>
      <c r="M61" s="85"/>
      <c r="N61" s="85"/>
    </row>
    <row r="62" spans="1:14" ht="12.5">
      <c r="I62" s="90"/>
      <c r="J62"/>
      <c r="K62"/>
      <c r="L62"/>
      <c r="M62" s="85"/>
      <c r="N62" s="85"/>
    </row>
    <row r="63" spans="1:14" ht="13">
      <c r="I63" s="107"/>
      <c r="J63"/>
      <c r="K63" s="108"/>
      <c r="L63" s="108"/>
      <c r="M63" s="85"/>
      <c r="N63" s="85"/>
    </row>
  </sheetData>
  <mergeCells count="1">
    <mergeCell ref="A1:D1"/>
  </mergeCells>
  <pageMargins left="0.7" right="0.7" top="0.75" bottom="0.75" header="0.3" footer="0.3"/>
  <pageSetup paperSize="9" scale="82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T41"/>
  <sheetViews>
    <sheetView showGridLines="0" view="pageBreakPreview" zoomScaleNormal="80" zoomScaleSheetLayoutView="100" workbookViewId="0">
      <selection activeCell="G1" sqref="G1:J1048576"/>
    </sheetView>
  </sheetViews>
  <sheetFormatPr defaultColWidth="8.81640625" defaultRowHeight="11.5"/>
  <cols>
    <col min="1" max="1" width="58.1796875" style="122" customWidth="1"/>
    <col min="2" max="2" width="11" style="121" customWidth="1"/>
    <col min="3" max="3" width="20" style="121" customWidth="1"/>
    <col min="4" max="4" width="22.90625" style="121" customWidth="1"/>
    <col min="5" max="5" width="20" style="121" customWidth="1"/>
    <col min="6" max="6" width="22.90625" style="121" customWidth="1"/>
    <col min="7" max="8" width="12.453125" style="4" bestFit="1" customWidth="1"/>
    <col min="9" max="9" width="5.81640625" style="121" bestFit="1" customWidth="1"/>
    <col min="10" max="10" width="15.81640625" style="121" bestFit="1" customWidth="1"/>
    <col min="11" max="13" width="16.1796875" style="121" bestFit="1" customWidth="1"/>
    <col min="14" max="14" width="7.1796875" style="122" bestFit="1" customWidth="1"/>
    <col min="15" max="230" width="8.81640625" style="122"/>
    <col min="231" max="231" width="32" style="122" customWidth="1"/>
    <col min="232" max="236" width="15" style="122" customWidth="1"/>
    <col min="237" max="486" width="8.81640625" style="122"/>
    <col min="487" max="487" width="32" style="122" customWidth="1"/>
    <col min="488" max="492" width="15" style="122" customWidth="1"/>
    <col min="493" max="742" width="8.81640625" style="122"/>
    <col min="743" max="743" width="32" style="122" customWidth="1"/>
    <col min="744" max="748" width="15" style="122" customWidth="1"/>
    <col min="749" max="998" width="8.81640625" style="122"/>
    <col min="999" max="999" width="32" style="122" customWidth="1"/>
    <col min="1000" max="1004" width="15" style="122" customWidth="1"/>
    <col min="1005" max="1254" width="8.81640625" style="122"/>
    <col min="1255" max="1255" width="32" style="122" customWidth="1"/>
    <col min="1256" max="1260" width="15" style="122" customWidth="1"/>
    <col min="1261" max="1510" width="8.81640625" style="122"/>
    <col min="1511" max="1511" width="32" style="122" customWidth="1"/>
    <col min="1512" max="1516" width="15" style="122" customWidth="1"/>
    <col min="1517" max="1766" width="8.81640625" style="122"/>
    <col min="1767" max="1767" width="32" style="122" customWidth="1"/>
    <col min="1768" max="1772" width="15" style="122" customWidth="1"/>
    <col min="1773" max="2022" width="8.81640625" style="122"/>
    <col min="2023" max="2023" width="32" style="122" customWidth="1"/>
    <col min="2024" max="2028" width="15" style="122" customWidth="1"/>
    <col min="2029" max="2278" width="8.81640625" style="122"/>
    <col min="2279" max="2279" width="32" style="122" customWidth="1"/>
    <col min="2280" max="2284" width="15" style="122" customWidth="1"/>
    <col min="2285" max="2534" width="8.81640625" style="122"/>
    <col min="2535" max="2535" width="32" style="122" customWidth="1"/>
    <col min="2536" max="2540" width="15" style="122" customWidth="1"/>
    <col min="2541" max="2790" width="8.81640625" style="122"/>
    <col min="2791" max="2791" width="32" style="122" customWidth="1"/>
    <col min="2792" max="2796" width="15" style="122" customWidth="1"/>
    <col min="2797" max="3046" width="8.81640625" style="122"/>
    <col min="3047" max="3047" width="32" style="122" customWidth="1"/>
    <col min="3048" max="3052" width="15" style="122" customWidth="1"/>
    <col min="3053" max="3302" width="8.81640625" style="122"/>
    <col min="3303" max="3303" width="32" style="122" customWidth="1"/>
    <col min="3304" max="3308" width="15" style="122" customWidth="1"/>
    <col min="3309" max="3558" width="8.81640625" style="122"/>
    <col min="3559" max="3559" width="32" style="122" customWidth="1"/>
    <col min="3560" max="3564" width="15" style="122" customWidth="1"/>
    <col min="3565" max="3814" width="8.81640625" style="122"/>
    <col min="3815" max="3815" width="32" style="122" customWidth="1"/>
    <col min="3816" max="3820" width="15" style="122" customWidth="1"/>
    <col min="3821" max="4070" width="8.81640625" style="122"/>
    <col min="4071" max="4071" width="32" style="122" customWidth="1"/>
    <col min="4072" max="4076" width="15" style="122" customWidth="1"/>
    <col min="4077" max="4326" width="8.81640625" style="122"/>
    <col min="4327" max="4327" width="32" style="122" customWidth="1"/>
    <col min="4328" max="4332" width="15" style="122" customWidth="1"/>
    <col min="4333" max="4582" width="8.81640625" style="122"/>
    <col min="4583" max="4583" width="32" style="122" customWidth="1"/>
    <col min="4584" max="4588" width="15" style="122" customWidth="1"/>
    <col min="4589" max="4838" width="8.81640625" style="122"/>
    <col min="4839" max="4839" width="32" style="122" customWidth="1"/>
    <col min="4840" max="4844" width="15" style="122" customWidth="1"/>
    <col min="4845" max="5094" width="8.81640625" style="122"/>
    <col min="5095" max="5095" width="32" style="122" customWidth="1"/>
    <col min="5096" max="5100" width="15" style="122" customWidth="1"/>
    <col min="5101" max="5350" width="8.81640625" style="122"/>
    <col min="5351" max="5351" width="32" style="122" customWidth="1"/>
    <col min="5352" max="5356" width="15" style="122" customWidth="1"/>
    <col min="5357" max="5606" width="8.81640625" style="122"/>
    <col min="5607" max="5607" width="32" style="122" customWidth="1"/>
    <col min="5608" max="5612" width="15" style="122" customWidth="1"/>
    <col min="5613" max="5862" width="8.81640625" style="122"/>
    <col min="5863" max="5863" width="32" style="122" customWidth="1"/>
    <col min="5864" max="5868" width="15" style="122" customWidth="1"/>
    <col min="5869" max="6118" width="8.81640625" style="122"/>
    <col min="6119" max="6119" width="32" style="122" customWidth="1"/>
    <col min="6120" max="6124" width="15" style="122" customWidth="1"/>
    <col min="6125" max="6374" width="8.81640625" style="122"/>
    <col min="6375" max="6375" width="32" style="122" customWidth="1"/>
    <col min="6376" max="6380" width="15" style="122" customWidth="1"/>
    <col min="6381" max="6630" width="8.81640625" style="122"/>
    <col min="6631" max="6631" width="32" style="122" customWidth="1"/>
    <col min="6632" max="6636" width="15" style="122" customWidth="1"/>
    <col min="6637" max="6886" width="8.81640625" style="122"/>
    <col min="6887" max="6887" width="32" style="122" customWidth="1"/>
    <col min="6888" max="6892" width="15" style="122" customWidth="1"/>
    <col min="6893" max="7142" width="8.81640625" style="122"/>
    <col min="7143" max="7143" width="32" style="122" customWidth="1"/>
    <col min="7144" max="7148" width="15" style="122" customWidth="1"/>
    <col min="7149" max="7398" width="8.81640625" style="122"/>
    <col min="7399" max="7399" width="32" style="122" customWidth="1"/>
    <col min="7400" max="7404" width="15" style="122" customWidth="1"/>
    <col min="7405" max="7654" width="8.81640625" style="122"/>
    <col min="7655" max="7655" width="32" style="122" customWidth="1"/>
    <col min="7656" max="7660" width="15" style="122" customWidth="1"/>
    <col min="7661" max="7910" width="8.81640625" style="122"/>
    <col min="7911" max="7911" width="32" style="122" customWidth="1"/>
    <col min="7912" max="7916" width="15" style="122" customWidth="1"/>
    <col min="7917" max="8166" width="8.81640625" style="122"/>
    <col min="8167" max="8167" width="32" style="122" customWidth="1"/>
    <col min="8168" max="8172" width="15" style="122" customWidth="1"/>
    <col min="8173" max="8422" width="8.81640625" style="122"/>
    <col min="8423" max="8423" width="32" style="122" customWidth="1"/>
    <col min="8424" max="8428" width="15" style="122" customWidth="1"/>
    <col min="8429" max="8678" width="8.81640625" style="122"/>
    <col min="8679" max="8679" width="32" style="122" customWidth="1"/>
    <col min="8680" max="8684" width="15" style="122" customWidth="1"/>
    <col min="8685" max="8934" width="8.81640625" style="122"/>
    <col min="8935" max="8935" width="32" style="122" customWidth="1"/>
    <col min="8936" max="8940" width="15" style="122" customWidth="1"/>
    <col min="8941" max="9190" width="8.81640625" style="122"/>
    <col min="9191" max="9191" width="32" style="122" customWidth="1"/>
    <col min="9192" max="9196" width="15" style="122" customWidth="1"/>
    <col min="9197" max="9446" width="8.81640625" style="122"/>
    <col min="9447" max="9447" width="32" style="122" customWidth="1"/>
    <col min="9448" max="9452" width="15" style="122" customWidth="1"/>
    <col min="9453" max="9702" width="8.81640625" style="122"/>
    <col min="9703" max="9703" width="32" style="122" customWidth="1"/>
    <col min="9704" max="9708" width="15" style="122" customWidth="1"/>
    <col min="9709" max="9958" width="8.81640625" style="122"/>
    <col min="9959" max="9959" width="32" style="122" customWidth="1"/>
    <col min="9960" max="9964" width="15" style="122" customWidth="1"/>
    <col min="9965" max="10214" width="8.81640625" style="122"/>
    <col min="10215" max="10215" width="32" style="122" customWidth="1"/>
    <col min="10216" max="10220" width="15" style="122" customWidth="1"/>
    <col min="10221" max="10470" width="8.81640625" style="122"/>
    <col min="10471" max="10471" width="32" style="122" customWidth="1"/>
    <col min="10472" max="10476" width="15" style="122" customWidth="1"/>
    <col min="10477" max="10726" width="8.81640625" style="122"/>
    <col min="10727" max="10727" width="32" style="122" customWidth="1"/>
    <col min="10728" max="10732" width="15" style="122" customWidth="1"/>
    <col min="10733" max="10982" width="8.81640625" style="122"/>
    <col min="10983" max="10983" width="32" style="122" customWidth="1"/>
    <col min="10984" max="10988" width="15" style="122" customWidth="1"/>
    <col min="10989" max="11238" width="8.81640625" style="122"/>
    <col min="11239" max="11239" width="32" style="122" customWidth="1"/>
    <col min="11240" max="11244" width="15" style="122" customWidth="1"/>
    <col min="11245" max="11494" width="8.81640625" style="122"/>
    <col min="11495" max="11495" width="32" style="122" customWidth="1"/>
    <col min="11496" max="11500" width="15" style="122" customWidth="1"/>
    <col min="11501" max="11750" width="8.81640625" style="122"/>
    <col min="11751" max="11751" width="32" style="122" customWidth="1"/>
    <col min="11752" max="11756" width="15" style="122" customWidth="1"/>
    <col min="11757" max="12006" width="8.81640625" style="122"/>
    <col min="12007" max="12007" width="32" style="122" customWidth="1"/>
    <col min="12008" max="12012" width="15" style="122" customWidth="1"/>
    <col min="12013" max="12262" width="8.81640625" style="122"/>
    <col min="12263" max="12263" width="32" style="122" customWidth="1"/>
    <col min="12264" max="12268" width="15" style="122" customWidth="1"/>
    <col min="12269" max="12518" width="8.81640625" style="122"/>
    <col min="12519" max="12519" width="32" style="122" customWidth="1"/>
    <col min="12520" max="12524" width="15" style="122" customWidth="1"/>
    <col min="12525" max="12774" width="8.81640625" style="122"/>
    <col min="12775" max="12775" width="32" style="122" customWidth="1"/>
    <col min="12776" max="12780" width="15" style="122" customWidth="1"/>
    <col min="12781" max="13030" width="8.81640625" style="122"/>
    <col min="13031" max="13031" width="32" style="122" customWidth="1"/>
    <col min="13032" max="13036" width="15" style="122" customWidth="1"/>
    <col min="13037" max="13286" width="8.81640625" style="122"/>
    <col min="13287" max="13287" width="32" style="122" customWidth="1"/>
    <col min="13288" max="13292" width="15" style="122" customWidth="1"/>
    <col min="13293" max="13542" width="8.81640625" style="122"/>
    <col min="13543" max="13543" width="32" style="122" customWidth="1"/>
    <col min="13544" max="13548" width="15" style="122" customWidth="1"/>
    <col min="13549" max="13798" width="8.81640625" style="122"/>
    <col min="13799" max="13799" width="32" style="122" customWidth="1"/>
    <col min="13800" max="13804" width="15" style="122" customWidth="1"/>
    <col min="13805" max="14054" width="8.81640625" style="122"/>
    <col min="14055" max="14055" width="32" style="122" customWidth="1"/>
    <col min="14056" max="14060" width="15" style="122" customWidth="1"/>
    <col min="14061" max="14310" width="8.81640625" style="122"/>
    <col min="14311" max="14311" width="32" style="122" customWidth="1"/>
    <col min="14312" max="14316" width="15" style="122" customWidth="1"/>
    <col min="14317" max="14566" width="8.81640625" style="122"/>
    <col min="14567" max="14567" width="32" style="122" customWidth="1"/>
    <col min="14568" max="14572" width="15" style="122" customWidth="1"/>
    <col min="14573" max="14822" width="8.81640625" style="122"/>
    <col min="14823" max="14823" width="32" style="122" customWidth="1"/>
    <col min="14824" max="14828" width="15" style="122" customWidth="1"/>
    <col min="14829" max="15078" width="8.81640625" style="122"/>
    <col min="15079" max="15079" width="32" style="122" customWidth="1"/>
    <col min="15080" max="15084" width="15" style="122" customWidth="1"/>
    <col min="15085" max="15334" width="8.81640625" style="122"/>
    <col min="15335" max="15335" width="32" style="122" customWidth="1"/>
    <col min="15336" max="15340" width="15" style="122" customWidth="1"/>
    <col min="15341" max="15590" width="8.81640625" style="122"/>
    <col min="15591" max="15591" width="32" style="122" customWidth="1"/>
    <col min="15592" max="15596" width="15" style="122" customWidth="1"/>
    <col min="15597" max="15846" width="8.81640625" style="122"/>
    <col min="15847" max="15847" width="32" style="122" customWidth="1"/>
    <col min="15848" max="15852" width="15" style="122" customWidth="1"/>
    <col min="15853" max="16102" width="8.81640625" style="122"/>
    <col min="16103" max="16103" width="32" style="122" customWidth="1"/>
    <col min="16104" max="16108" width="15" style="122" customWidth="1"/>
    <col min="16109" max="16384" width="8.81640625" style="122"/>
  </cols>
  <sheetData>
    <row r="1" spans="1:20" ht="27.65" customHeight="1">
      <c r="A1" s="203" t="s">
        <v>174</v>
      </c>
      <c r="B1" s="203"/>
      <c r="C1" s="203"/>
      <c r="D1" s="203"/>
      <c r="E1" s="203"/>
      <c r="F1" s="203"/>
      <c r="G1" s="3"/>
      <c r="H1" s="3"/>
    </row>
    <row r="2" spans="1:20" ht="39" customHeight="1">
      <c r="A2" s="191" t="s">
        <v>173</v>
      </c>
      <c r="B2" s="192"/>
      <c r="C2" s="194" t="s">
        <v>175</v>
      </c>
      <c r="D2" s="194"/>
      <c r="E2" s="194" t="s">
        <v>175</v>
      </c>
      <c r="F2" s="194"/>
      <c r="G2" s="3"/>
      <c r="H2" s="123"/>
      <c r="I2" s="125"/>
      <c r="J2" s="126"/>
      <c r="K2" s="126"/>
      <c r="L2" s="126"/>
      <c r="M2" s="126"/>
      <c r="N2" s="125"/>
    </row>
    <row r="3" spans="1:20" ht="23">
      <c r="A3" s="127" t="s">
        <v>117</v>
      </c>
      <c r="B3" s="128" t="s">
        <v>59</v>
      </c>
      <c r="C3" s="77" t="s">
        <v>176</v>
      </c>
      <c r="D3" s="77" t="s">
        <v>178</v>
      </c>
      <c r="E3" s="77" t="s">
        <v>177</v>
      </c>
      <c r="F3" s="77" t="s">
        <v>179</v>
      </c>
      <c r="G3" s="3"/>
      <c r="H3" s="123"/>
      <c r="I3" s="125"/>
      <c r="J3" s="129"/>
      <c r="K3" s="129"/>
      <c r="L3" s="129"/>
      <c r="M3" s="129"/>
      <c r="N3" s="125"/>
    </row>
    <row r="4" spans="1:20" ht="12.5">
      <c r="A4" s="130"/>
      <c r="B4" s="131"/>
      <c r="C4" s="131"/>
      <c r="D4" s="132"/>
      <c r="E4" s="131"/>
      <c r="F4" s="132"/>
      <c r="G4" s="3"/>
      <c r="H4" s="123"/>
      <c r="I4" s="129"/>
      <c r="J4" s="133"/>
      <c r="K4" s="133"/>
      <c r="L4" s="133"/>
      <c r="M4" s="133"/>
      <c r="N4" s="125"/>
    </row>
    <row r="5" spans="1:20" ht="12.5">
      <c r="A5" s="134" t="s">
        <v>30</v>
      </c>
      <c r="B5" s="135"/>
      <c r="C5" s="135"/>
      <c r="D5" s="135"/>
      <c r="E5" s="135"/>
      <c r="F5" s="135"/>
      <c r="G5" s="3"/>
      <c r="H5" s="123"/>
      <c r="I5" s="125"/>
      <c r="J5" s="125"/>
      <c r="K5" s="125"/>
      <c r="L5" s="125"/>
      <c r="M5" s="125"/>
      <c r="N5" s="125"/>
    </row>
    <row r="6" spans="1:20" ht="12.5">
      <c r="A6" s="136" t="s">
        <v>50</v>
      </c>
      <c r="B6" s="135">
        <v>14</v>
      </c>
      <c r="C6" s="137">
        <v>365359745</v>
      </c>
      <c r="D6" s="137">
        <v>194793233</v>
      </c>
      <c r="E6" s="137">
        <v>326014159</v>
      </c>
      <c r="F6" s="137">
        <v>144203287</v>
      </c>
      <c r="G6" s="3"/>
      <c r="H6" s="123"/>
      <c r="I6" s="138"/>
      <c r="J6" s="139"/>
      <c r="K6" s="139"/>
      <c r="L6" s="139"/>
      <c r="M6" s="139"/>
      <c r="N6" s="125"/>
      <c r="O6" s="125"/>
      <c r="P6" s="125"/>
      <c r="Q6" s="125"/>
      <c r="R6" s="125"/>
      <c r="S6" s="125"/>
      <c r="T6" s="125"/>
    </row>
    <row r="7" spans="1:20" ht="12.5">
      <c r="A7" s="136" t="s">
        <v>31</v>
      </c>
      <c r="B7" s="135">
        <v>14</v>
      </c>
      <c r="C7" s="137">
        <v>-334555222</v>
      </c>
      <c r="D7" s="137">
        <v>-178729693</v>
      </c>
      <c r="E7" s="137">
        <v>-292738981</v>
      </c>
      <c r="F7" s="137">
        <v>-130276503</v>
      </c>
      <c r="G7" s="3"/>
      <c r="H7" s="123"/>
      <c r="I7" s="138"/>
      <c r="J7" s="139"/>
      <c r="K7" s="139"/>
      <c r="L7" s="139"/>
      <c r="M7" s="139"/>
      <c r="N7" s="125"/>
      <c r="O7" s="125"/>
      <c r="P7" s="125"/>
      <c r="Q7" s="125"/>
      <c r="R7" s="125"/>
      <c r="S7" s="125"/>
    </row>
    <row r="8" spans="1:20" ht="11.25" customHeight="1">
      <c r="A8" s="140"/>
      <c r="B8" s="141"/>
      <c r="C8" s="142"/>
      <c r="D8" s="142"/>
      <c r="E8" s="142"/>
      <c r="F8" s="142"/>
      <c r="I8" s="4"/>
      <c r="J8" s="4"/>
      <c r="K8" s="122"/>
      <c r="L8" s="122"/>
      <c r="M8" s="122"/>
      <c r="N8" s="125"/>
      <c r="O8" s="125"/>
      <c r="P8" s="125"/>
      <c r="Q8" s="125"/>
      <c r="R8" s="125"/>
      <c r="S8" s="125"/>
    </row>
    <row r="9" spans="1:20" ht="12.5">
      <c r="A9" s="143" t="s">
        <v>20</v>
      </c>
      <c r="B9" s="144"/>
      <c r="C9" s="145">
        <f>+SUM(C6:C7)</f>
        <v>30804523</v>
      </c>
      <c r="D9" s="145">
        <f>+SUM(D6:D7)</f>
        <v>16063540</v>
      </c>
      <c r="E9" s="145">
        <f>+SUM(E6:E7)</f>
        <v>33275178</v>
      </c>
      <c r="F9" s="145">
        <f>+SUM(F6:F7)</f>
        <v>13926784</v>
      </c>
      <c r="G9" s="3"/>
      <c r="H9" s="3"/>
      <c r="I9" s="3"/>
      <c r="J9" s="3"/>
      <c r="K9" s="147"/>
      <c r="L9" s="147"/>
      <c r="M9" s="147"/>
      <c r="N9" s="125"/>
      <c r="O9" s="125"/>
      <c r="P9" s="125"/>
      <c r="Q9" s="125"/>
      <c r="R9" s="125"/>
      <c r="S9" s="125"/>
    </row>
    <row r="10" spans="1:20" ht="12.75" customHeight="1">
      <c r="A10" s="136"/>
      <c r="B10" s="148"/>
      <c r="C10" s="135"/>
      <c r="D10" s="135"/>
      <c r="E10" s="135"/>
      <c r="F10" s="135"/>
      <c r="G10" s="3"/>
      <c r="H10" s="150"/>
      <c r="I10" s="122"/>
      <c r="J10" s="122"/>
      <c r="K10" s="122"/>
      <c r="L10" s="122"/>
      <c r="M10" s="122"/>
      <c r="N10" s="125"/>
      <c r="O10" s="125"/>
      <c r="P10" s="125"/>
      <c r="Q10" s="125"/>
      <c r="R10" s="125"/>
      <c r="S10" s="125"/>
    </row>
    <row r="11" spans="1:20" ht="12.5">
      <c r="A11" s="136" t="s">
        <v>136</v>
      </c>
      <c r="B11" s="135"/>
      <c r="C11" s="137">
        <v>-7295241</v>
      </c>
      <c r="D11" s="137">
        <v>-3656796</v>
      </c>
      <c r="E11" s="137">
        <v>-5573388</v>
      </c>
      <c r="F11" s="137">
        <v>-2747867</v>
      </c>
      <c r="G11" s="3"/>
      <c r="H11" s="150"/>
      <c r="I11" s="138"/>
      <c r="J11" s="139"/>
      <c r="K11" s="139"/>
      <c r="L11" s="139"/>
      <c r="M11" s="139"/>
      <c r="N11" s="125"/>
      <c r="O11" s="125"/>
      <c r="P11" s="125"/>
      <c r="Q11" s="125"/>
      <c r="R11" s="125"/>
      <c r="S11" s="125"/>
    </row>
    <row r="12" spans="1:20" ht="12.5">
      <c r="A12" s="136" t="s">
        <v>32</v>
      </c>
      <c r="B12" s="135"/>
      <c r="C12" s="137">
        <v>-4258723</v>
      </c>
      <c r="D12" s="137">
        <v>-1972057</v>
      </c>
      <c r="E12" s="137">
        <v>-5228315</v>
      </c>
      <c r="F12" s="137">
        <v>-2371496</v>
      </c>
      <c r="G12" s="3"/>
      <c r="H12" s="150"/>
      <c r="I12" s="138"/>
      <c r="J12" s="139"/>
      <c r="K12" s="139"/>
      <c r="L12" s="139"/>
      <c r="M12" s="139"/>
      <c r="N12" s="125"/>
      <c r="O12" s="125"/>
      <c r="P12" s="125"/>
      <c r="Q12" s="125"/>
      <c r="R12" s="125"/>
      <c r="S12" s="125"/>
    </row>
    <row r="13" spans="1:20" ht="12.5">
      <c r="A13" s="136" t="s">
        <v>33</v>
      </c>
      <c r="B13" s="135"/>
      <c r="C13" s="137">
        <v>-3654147</v>
      </c>
      <c r="D13" s="137">
        <v>-1780411</v>
      </c>
      <c r="E13" s="137">
        <v>-4143013</v>
      </c>
      <c r="F13" s="137">
        <v>-2168032</v>
      </c>
      <c r="G13" s="3"/>
      <c r="H13" s="150"/>
      <c r="I13" s="138"/>
      <c r="J13" s="139"/>
      <c r="K13" s="139"/>
      <c r="L13" s="139"/>
      <c r="M13" s="139"/>
      <c r="N13" s="125"/>
      <c r="O13" s="125"/>
      <c r="P13" s="125"/>
      <c r="Q13" s="125"/>
      <c r="R13" s="125"/>
      <c r="S13" s="125"/>
    </row>
    <row r="14" spans="1:20" ht="12.5">
      <c r="A14" s="136" t="s">
        <v>51</v>
      </c>
      <c r="B14" s="135">
        <v>16</v>
      </c>
      <c r="C14" s="137">
        <v>12511677</v>
      </c>
      <c r="D14" s="137">
        <v>7219699</v>
      </c>
      <c r="E14" s="137">
        <v>7985370</v>
      </c>
      <c r="F14" s="137">
        <v>2602935</v>
      </c>
      <c r="G14" s="3"/>
      <c r="H14" s="150"/>
      <c r="I14" s="138"/>
      <c r="J14" s="139"/>
      <c r="K14" s="139"/>
      <c r="L14" s="139"/>
      <c r="M14" s="139"/>
      <c r="N14" s="125"/>
      <c r="O14" s="125"/>
      <c r="P14" s="125"/>
      <c r="Q14" s="125"/>
      <c r="R14" s="125"/>
      <c r="S14" s="125"/>
    </row>
    <row r="15" spans="1:20" ht="12.5">
      <c r="A15" s="136" t="s">
        <v>52</v>
      </c>
      <c r="B15" s="135">
        <v>16</v>
      </c>
      <c r="C15" s="137">
        <v>-7879121</v>
      </c>
      <c r="D15" s="137">
        <v>-3881653</v>
      </c>
      <c r="E15" s="137">
        <v>-7856326</v>
      </c>
      <c r="F15" s="137">
        <v>-3796530</v>
      </c>
      <c r="G15" s="3"/>
      <c r="H15" s="150"/>
      <c r="I15" s="138"/>
      <c r="J15" s="139"/>
      <c r="K15" s="139"/>
      <c r="L15" s="139"/>
      <c r="M15" s="139"/>
      <c r="N15" s="125"/>
      <c r="O15" s="125"/>
      <c r="P15" s="125"/>
      <c r="Q15" s="125"/>
      <c r="R15" s="125"/>
      <c r="S15" s="125"/>
    </row>
    <row r="16" spans="1:20" ht="12" customHeight="1">
      <c r="A16" s="140"/>
      <c r="B16" s="141"/>
      <c r="C16" s="151"/>
      <c r="D16" s="151"/>
      <c r="E16" s="151"/>
      <c r="F16" s="151"/>
      <c r="I16" s="4"/>
      <c r="J16" s="4"/>
      <c r="K16" s="122"/>
      <c r="L16" s="122"/>
      <c r="M16" s="122"/>
      <c r="N16" s="125"/>
      <c r="O16" s="125"/>
      <c r="P16" s="125"/>
      <c r="Q16" s="125"/>
      <c r="R16" s="125"/>
      <c r="S16" s="125"/>
    </row>
    <row r="17" spans="1:19" ht="12.5">
      <c r="A17" s="143" t="s">
        <v>53</v>
      </c>
      <c r="B17" s="144"/>
      <c r="C17" s="145">
        <f>+SUM(C9:C15)</f>
        <v>20228968</v>
      </c>
      <c r="D17" s="145">
        <f>+SUM(D9:D15)</f>
        <v>11992322</v>
      </c>
      <c r="E17" s="145">
        <f>+SUM(E9:E15)</f>
        <v>18459506</v>
      </c>
      <c r="F17" s="145">
        <f>+SUM(F9:F15)</f>
        <v>5445794</v>
      </c>
      <c r="G17" s="3"/>
      <c r="H17" s="3"/>
      <c r="I17" s="3"/>
      <c r="J17" s="3"/>
      <c r="K17" s="147"/>
      <c r="L17" s="147"/>
      <c r="M17" s="147"/>
      <c r="N17" s="125"/>
      <c r="O17" s="125"/>
      <c r="P17" s="125"/>
      <c r="Q17" s="125"/>
      <c r="R17" s="125"/>
      <c r="S17" s="125"/>
    </row>
    <row r="18" spans="1:19" ht="11.25" customHeight="1">
      <c r="A18" s="136"/>
      <c r="B18" s="148"/>
      <c r="C18" s="135"/>
      <c r="D18" s="135"/>
      <c r="E18" s="135"/>
      <c r="F18" s="135"/>
      <c r="G18" s="3"/>
      <c r="H18" s="150"/>
      <c r="I18" s="122"/>
      <c r="J18" s="122"/>
      <c r="K18" s="122"/>
      <c r="L18" s="122"/>
      <c r="M18" s="122"/>
      <c r="N18" s="125"/>
      <c r="O18" s="125"/>
      <c r="P18" s="125"/>
      <c r="Q18" s="125"/>
      <c r="R18" s="125"/>
      <c r="S18" s="125"/>
    </row>
    <row r="19" spans="1:19" ht="12.5">
      <c r="A19" s="136" t="s">
        <v>64</v>
      </c>
      <c r="B19" s="135">
        <v>25</v>
      </c>
      <c r="C19" s="137">
        <v>6931316</v>
      </c>
      <c r="D19" s="137">
        <v>4293762</v>
      </c>
      <c r="E19" s="137">
        <v>1453095</v>
      </c>
      <c r="F19" s="137">
        <v>442604</v>
      </c>
      <c r="H19" s="150"/>
      <c r="I19" s="138"/>
      <c r="J19" s="152"/>
      <c r="K19" s="152"/>
      <c r="L19" s="152"/>
      <c r="M19" s="152"/>
      <c r="N19" s="125"/>
      <c r="O19" s="125"/>
      <c r="P19" s="125"/>
      <c r="Q19" s="125"/>
      <c r="R19" s="125"/>
      <c r="S19" s="125"/>
    </row>
    <row r="20" spans="1:19" ht="11.25" customHeight="1">
      <c r="A20" s="136" t="s">
        <v>56</v>
      </c>
      <c r="B20" s="135"/>
      <c r="C20" s="137">
        <v>-90940</v>
      </c>
      <c r="D20" s="137">
        <v>-90527</v>
      </c>
      <c r="E20" s="137">
        <v>-6765</v>
      </c>
      <c r="F20" s="137">
        <v>-6765</v>
      </c>
      <c r="G20" s="3"/>
      <c r="H20" s="150"/>
      <c r="I20" s="138"/>
      <c r="J20" s="139"/>
      <c r="K20" s="152"/>
      <c r="L20" s="139"/>
      <c r="M20" s="152"/>
      <c r="N20" s="125"/>
      <c r="O20" s="125"/>
      <c r="P20" s="125"/>
      <c r="Q20" s="125"/>
      <c r="R20" s="125"/>
      <c r="S20" s="125"/>
    </row>
    <row r="21" spans="1:19" ht="11.25" customHeight="1">
      <c r="A21" s="136"/>
      <c r="B21" s="135"/>
      <c r="C21" s="142"/>
      <c r="D21" s="142"/>
      <c r="E21" s="142"/>
      <c r="F21" s="142"/>
      <c r="I21" s="4"/>
      <c r="J21" s="4"/>
      <c r="K21" s="122"/>
      <c r="L21" s="122"/>
      <c r="M21" s="122"/>
      <c r="N21" s="125"/>
      <c r="O21" s="125"/>
      <c r="P21" s="125"/>
      <c r="Q21" s="125"/>
      <c r="R21" s="125"/>
      <c r="S21" s="125"/>
    </row>
    <row r="22" spans="1:19" ht="12.5">
      <c r="A22" s="143" t="s">
        <v>69</v>
      </c>
      <c r="B22" s="144"/>
      <c r="C22" s="145">
        <f>+SUM(C17:C20)</f>
        <v>27069344</v>
      </c>
      <c r="D22" s="145">
        <f>+SUM(D17:D20)</f>
        <v>16195557</v>
      </c>
      <c r="E22" s="145">
        <f>+SUM(E17:E20)</f>
        <v>19905836</v>
      </c>
      <c r="F22" s="145">
        <f>+SUM(F17:F20)</f>
        <v>5881633</v>
      </c>
      <c r="G22" s="3"/>
      <c r="H22" s="3"/>
      <c r="I22" s="3"/>
      <c r="J22" s="3"/>
      <c r="K22" s="147"/>
      <c r="L22" s="147"/>
      <c r="M22" s="147"/>
      <c r="N22" s="125"/>
      <c r="O22" s="125"/>
      <c r="P22" s="125"/>
      <c r="Q22" s="125"/>
      <c r="R22" s="125"/>
      <c r="S22" s="125"/>
    </row>
    <row r="23" spans="1:19" ht="11.25" customHeight="1">
      <c r="A23" s="136"/>
      <c r="B23" s="148"/>
      <c r="C23" s="154"/>
      <c r="D23" s="154"/>
      <c r="E23" s="154"/>
      <c r="F23" s="154"/>
      <c r="G23" s="3"/>
      <c r="H23" s="150"/>
      <c r="I23" s="122"/>
      <c r="J23" s="122"/>
      <c r="K23" s="122"/>
      <c r="L23" s="122"/>
      <c r="M23" s="122"/>
      <c r="N23" s="125"/>
      <c r="O23" s="125"/>
      <c r="P23" s="125"/>
      <c r="Q23" s="125"/>
      <c r="R23" s="125"/>
      <c r="S23" s="125"/>
    </row>
    <row r="24" spans="1:19" ht="12.5">
      <c r="A24" s="136" t="s">
        <v>65</v>
      </c>
      <c r="B24" s="135">
        <v>17</v>
      </c>
      <c r="C24" s="137">
        <v>14637808</v>
      </c>
      <c r="D24" s="137">
        <v>9066339</v>
      </c>
      <c r="E24" s="137">
        <v>6434905</v>
      </c>
      <c r="F24" s="137">
        <v>2508891</v>
      </c>
      <c r="G24" s="3"/>
      <c r="H24" s="150"/>
      <c r="I24" s="138"/>
      <c r="J24" s="139"/>
      <c r="K24" s="139"/>
      <c r="L24" s="139"/>
      <c r="M24" s="139"/>
      <c r="N24" s="125"/>
      <c r="O24" s="125"/>
      <c r="P24" s="125"/>
      <c r="Q24" s="125"/>
      <c r="R24" s="125"/>
      <c r="S24" s="125"/>
    </row>
    <row r="25" spans="1:19" ht="12.5">
      <c r="A25" s="136" t="s">
        <v>66</v>
      </c>
      <c r="B25" s="135">
        <v>18</v>
      </c>
      <c r="C25" s="137">
        <v>-34694986</v>
      </c>
      <c r="D25" s="137">
        <v>-22343299</v>
      </c>
      <c r="E25" s="137">
        <v>-19630342</v>
      </c>
      <c r="F25" s="137">
        <v>-9672096</v>
      </c>
      <c r="G25" s="3"/>
      <c r="H25" s="150"/>
      <c r="I25" s="138"/>
      <c r="J25" s="139"/>
      <c r="K25" s="139"/>
      <c r="L25" s="139"/>
      <c r="M25" s="139"/>
      <c r="N25" s="125"/>
      <c r="O25" s="125"/>
      <c r="P25" s="125"/>
      <c r="Q25" s="125"/>
      <c r="R25" s="125"/>
      <c r="S25" s="125"/>
    </row>
    <row r="26" spans="1:19" ht="12.5">
      <c r="A26" s="136" t="s">
        <v>167</v>
      </c>
      <c r="B26" s="135">
        <v>19</v>
      </c>
      <c r="C26" s="137">
        <v>9216757</v>
      </c>
      <c r="D26" s="137">
        <v>3554275</v>
      </c>
      <c r="E26" s="137">
        <v>14271727</v>
      </c>
      <c r="F26" s="137">
        <v>7785900</v>
      </c>
      <c r="G26" s="3"/>
      <c r="H26" s="150"/>
      <c r="I26" s="138"/>
      <c r="J26" s="139"/>
      <c r="K26" s="139"/>
      <c r="L26" s="139"/>
      <c r="M26" s="139"/>
      <c r="N26" s="125"/>
      <c r="O26" s="125"/>
      <c r="P26" s="125"/>
      <c r="Q26" s="125"/>
      <c r="R26" s="125"/>
      <c r="S26" s="125"/>
    </row>
    <row r="27" spans="1:19" ht="12" customHeight="1">
      <c r="A27" s="155"/>
      <c r="B27" s="156"/>
      <c r="C27" s="157"/>
      <c r="D27" s="157"/>
      <c r="E27" s="157"/>
      <c r="F27" s="157"/>
      <c r="I27" s="4"/>
      <c r="J27" s="4"/>
      <c r="K27" s="122"/>
      <c r="L27" s="122"/>
      <c r="M27" s="122"/>
      <c r="N27" s="125"/>
      <c r="O27" s="125"/>
      <c r="P27" s="125"/>
      <c r="Q27" s="125"/>
      <c r="R27" s="125"/>
      <c r="S27" s="125"/>
    </row>
    <row r="28" spans="1:19" ht="13.5" customHeight="1">
      <c r="A28" s="143" t="s">
        <v>34</v>
      </c>
      <c r="B28" s="144"/>
      <c r="C28" s="145">
        <f>+SUM(C22:C26)</f>
        <v>16228923</v>
      </c>
      <c r="D28" s="145">
        <f>+SUM(D22:D26)</f>
        <v>6472872</v>
      </c>
      <c r="E28" s="145">
        <f>+SUM(E22:E26)</f>
        <v>20982126</v>
      </c>
      <c r="F28" s="145">
        <f>+SUM(F22:F26)</f>
        <v>6504328</v>
      </c>
      <c r="G28" s="3"/>
      <c r="H28" s="3"/>
      <c r="I28" s="3"/>
      <c r="J28" s="3"/>
      <c r="K28" s="147"/>
      <c r="L28" s="147"/>
      <c r="M28" s="147"/>
      <c r="N28" s="125"/>
      <c r="O28" s="125"/>
      <c r="P28" s="125"/>
      <c r="Q28" s="125"/>
      <c r="R28" s="125"/>
      <c r="S28" s="125"/>
    </row>
    <row r="29" spans="1:19" ht="12.5">
      <c r="A29" s="134"/>
      <c r="B29" s="158"/>
      <c r="C29" s="157"/>
      <c r="D29" s="157"/>
      <c r="E29" s="157"/>
      <c r="F29" s="157"/>
      <c r="G29" s="3"/>
      <c r="H29" s="150"/>
      <c r="I29" s="122"/>
      <c r="J29" s="122"/>
      <c r="K29" s="122"/>
      <c r="L29" s="122"/>
      <c r="M29" s="122"/>
      <c r="N29" s="125"/>
      <c r="O29" s="125"/>
      <c r="P29" s="125"/>
      <c r="Q29" s="125"/>
      <c r="R29" s="125"/>
      <c r="S29" s="125"/>
    </row>
    <row r="30" spans="1:19" ht="12.5">
      <c r="A30" s="134" t="s">
        <v>116</v>
      </c>
      <c r="B30" s="154"/>
      <c r="C30" s="142">
        <f>+SUM(C31:C32)</f>
        <v>-3241362</v>
      </c>
      <c r="D30" s="142">
        <f>+SUM(D31:D32)</f>
        <v>-362088</v>
      </c>
      <c r="E30" s="142">
        <f>+SUM(E31:E32)</f>
        <v>224250</v>
      </c>
      <c r="F30" s="142">
        <f>+SUM(F31:F32)</f>
        <v>1565539</v>
      </c>
      <c r="G30" s="3"/>
      <c r="H30" s="150"/>
      <c r="I30" s="125"/>
      <c r="J30" s="147"/>
      <c r="K30" s="147"/>
      <c r="L30" s="147"/>
      <c r="M30" s="147"/>
      <c r="N30" s="125"/>
      <c r="O30" s="125"/>
      <c r="P30" s="125"/>
      <c r="Q30" s="125"/>
      <c r="R30" s="125"/>
      <c r="S30" s="125"/>
    </row>
    <row r="31" spans="1:19" ht="12.5">
      <c r="A31" s="136" t="s">
        <v>61</v>
      </c>
      <c r="B31" s="135">
        <v>20</v>
      </c>
      <c r="C31" s="137">
        <v>-884941</v>
      </c>
      <c r="D31" s="137">
        <v>-426968</v>
      </c>
      <c r="E31" s="137">
        <v>-355783</v>
      </c>
      <c r="F31" s="137">
        <v>-207796</v>
      </c>
      <c r="G31" s="3"/>
      <c r="H31" s="150"/>
      <c r="I31" s="138"/>
      <c r="J31" s="139"/>
      <c r="K31" s="139"/>
      <c r="L31" s="139"/>
      <c r="M31" s="139"/>
      <c r="N31" s="125"/>
      <c r="O31" s="125"/>
      <c r="P31" s="125"/>
      <c r="Q31" s="125"/>
      <c r="R31" s="125"/>
      <c r="S31" s="125"/>
    </row>
    <row r="32" spans="1:19" ht="12.5">
      <c r="A32" s="136" t="s">
        <v>128</v>
      </c>
      <c r="B32" s="135">
        <v>20</v>
      </c>
      <c r="C32" s="137">
        <v>-2356421</v>
      </c>
      <c r="D32" s="137">
        <v>64880</v>
      </c>
      <c r="E32" s="137">
        <v>580033</v>
      </c>
      <c r="F32" s="137">
        <v>1773335</v>
      </c>
      <c r="G32" s="3"/>
      <c r="H32" s="150"/>
      <c r="I32" s="138"/>
      <c r="J32" s="139"/>
      <c r="K32" s="139"/>
      <c r="L32" s="139"/>
      <c r="M32" s="139"/>
      <c r="N32" s="125"/>
      <c r="O32" s="125"/>
      <c r="P32" s="125"/>
      <c r="Q32" s="125"/>
      <c r="R32" s="125"/>
      <c r="S32" s="125"/>
    </row>
    <row r="33" spans="1:19" ht="12" customHeight="1">
      <c r="A33" s="155"/>
      <c r="B33" s="156"/>
      <c r="I33" s="4"/>
      <c r="J33" s="4"/>
      <c r="K33" s="122"/>
      <c r="L33" s="122"/>
      <c r="M33" s="122"/>
      <c r="N33" s="125"/>
      <c r="O33" s="125"/>
      <c r="P33" s="125"/>
      <c r="Q33" s="125"/>
      <c r="R33" s="125"/>
      <c r="S33" s="125"/>
    </row>
    <row r="34" spans="1:19" ht="12.5">
      <c r="A34" s="143" t="s">
        <v>78</v>
      </c>
      <c r="B34" s="144"/>
      <c r="C34" s="145">
        <f>+C28+C31+C32</f>
        <v>12987561</v>
      </c>
      <c r="D34" s="145">
        <f>+D28+D31+D32</f>
        <v>6110784</v>
      </c>
      <c r="E34" s="145">
        <f>+E28+E31+E32</f>
        <v>21206376</v>
      </c>
      <c r="F34" s="145">
        <f>+F28+F31+F32</f>
        <v>8069867</v>
      </c>
      <c r="G34" s="3"/>
      <c r="H34" s="3"/>
      <c r="I34" s="3"/>
      <c r="J34" s="3"/>
      <c r="K34" s="147"/>
      <c r="L34" s="147"/>
      <c r="M34" s="147"/>
      <c r="N34" s="125"/>
      <c r="O34" s="125"/>
      <c r="P34" s="125"/>
      <c r="Q34" s="125"/>
      <c r="R34" s="125"/>
      <c r="S34" s="125"/>
    </row>
    <row r="35" spans="1:19" ht="12.5">
      <c r="A35" s="143"/>
      <c r="B35" s="144"/>
      <c r="C35" s="160"/>
      <c r="D35" s="160"/>
      <c r="E35" s="160"/>
      <c r="F35" s="160"/>
      <c r="G35" s="3"/>
      <c r="H35" s="150"/>
      <c r="I35" s="122"/>
      <c r="J35" s="122"/>
      <c r="K35" s="122"/>
      <c r="L35" s="122"/>
      <c r="M35" s="122"/>
      <c r="N35" s="125"/>
      <c r="O35" s="125"/>
      <c r="P35" s="125"/>
      <c r="Q35" s="125"/>
      <c r="R35" s="125"/>
      <c r="S35" s="125"/>
    </row>
    <row r="36" spans="1:19" s="153" customFormat="1" ht="17.25" customHeight="1" thickBot="1">
      <c r="A36" s="161" t="s">
        <v>168</v>
      </c>
      <c r="B36" s="162">
        <v>21</v>
      </c>
      <c r="C36" s="202" t="str">
        <f>+TEXT(C34/Kaynaklar!$C$42,"#.##0") &amp; " Kr"</f>
        <v>4 Kr</v>
      </c>
      <c r="D36" s="201" t="str">
        <f>+TEXT(D34/Kaynaklar!$C$42,"#.##0") &amp; " Kr"</f>
        <v>2 Kr</v>
      </c>
      <c r="E36" s="201" t="str">
        <f>+TEXT(E34/Kaynaklar!$C$42,"#.##0") &amp; " Kr"</f>
        <v>6 Kr</v>
      </c>
      <c r="F36" s="201" t="str">
        <f>+TEXT(F34/Kaynaklar!$C$42,"#.##0") &amp; " Kr"</f>
        <v>2 Kr</v>
      </c>
      <c r="G36" s="3"/>
      <c r="H36" s="150"/>
      <c r="I36" s="146"/>
      <c r="J36" s="126"/>
      <c r="K36" s="126"/>
      <c r="L36" s="126"/>
      <c r="M36" s="126"/>
      <c r="N36" s="125"/>
      <c r="O36" s="125"/>
      <c r="P36" s="125"/>
      <c r="Q36" s="125"/>
      <c r="R36" s="125"/>
      <c r="S36" s="125"/>
    </row>
    <row r="37" spans="1:19" ht="12" thickTop="1">
      <c r="D37" s="159"/>
      <c r="F37" s="159"/>
      <c r="H37" s="150"/>
      <c r="I37" s="163"/>
    </row>
    <row r="38" spans="1:19" ht="12.5">
      <c r="H38" s="150"/>
      <c r="I38" s="124"/>
      <c r="J38" s="124"/>
    </row>
    <row r="39" spans="1:19" ht="12.5">
      <c r="H39" s="150"/>
      <c r="I39" s="164"/>
      <c r="J39" s="124"/>
    </row>
    <row r="40" spans="1:19" ht="12.5">
      <c r="H40" s="150"/>
      <c r="I40" s="124"/>
      <c r="J40" s="124"/>
    </row>
    <row r="41" spans="1:19" ht="12.5">
      <c r="H41" s="150"/>
      <c r="I41" s="165"/>
      <c r="J41" s="124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T37"/>
  <sheetViews>
    <sheetView showGridLines="0" view="pageBreakPreview" zoomScale="85" zoomScaleNormal="80" zoomScaleSheetLayoutView="85" workbookViewId="0">
      <selection activeCell="D41" sqref="D41"/>
    </sheetView>
  </sheetViews>
  <sheetFormatPr defaultColWidth="8.81640625" defaultRowHeight="11.5"/>
  <cols>
    <col min="1" max="1" width="62" style="122" customWidth="1"/>
    <col min="2" max="2" width="13.7265625" style="121" customWidth="1"/>
    <col min="3" max="3" width="20.26953125" style="121" customWidth="1"/>
    <col min="4" max="4" width="21.7265625" style="121" customWidth="1"/>
    <col min="5" max="5" width="20.26953125" style="121" customWidth="1"/>
    <col min="6" max="6" width="21.7265625" style="121" customWidth="1"/>
    <col min="7" max="7" width="11.7265625" style="4" bestFit="1" customWidth="1"/>
    <col min="8" max="8" width="10.81640625" style="4" bestFit="1" customWidth="1"/>
    <col min="9" max="12" width="15.453125" style="122" bestFit="1" customWidth="1"/>
    <col min="13" max="13" width="4.81640625" style="122" bestFit="1" customWidth="1"/>
    <col min="14" max="239" width="8.81640625" style="122"/>
    <col min="240" max="240" width="37.453125" style="122" customWidth="1"/>
    <col min="241" max="241" width="13.453125" style="122" customWidth="1"/>
    <col min="242" max="245" width="15" style="122" customWidth="1"/>
    <col min="246" max="495" width="8.81640625" style="122"/>
    <col min="496" max="496" width="37.453125" style="122" customWidth="1"/>
    <col min="497" max="497" width="13.453125" style="122" customWidth="1"/>
    <col min="498" max="501" width="15" style="122" customWidth="1"/>
    <col min="502" max="751" width="8.81640625" style="122"/>
    <col min="752" max="752" width="37.453125" style="122" customWidth="1"/>
    <col min="753" max="753" width="13.453125" style="122" customWidth="1"/>
    <col min="754" max="757" width="15" style="122" customWidth="1"/>
    <col min="758" max="1007" width="8.81640625" style="122"/>
    <col min="1008" max="1008" width="37.453125" style="122" customWidth="1"/>
    <col min="1009" max="1009" width="13.453125" style="122" customWidth="1"/>
    <col min="1010" max="1013" width="15" style="122" customWidth="1"/>
    <col min="1014" max="1263" width="8.81640625" style="122"/>
    <col min="1264" max="1264" width="37.453125" style="122" customWidth="1"/>
    <col min="1265" max="1265" width="13.453125" style="122" customWidth="1"/>
    <col min="1266" max="1269" width="15" style="122" customWidth="1"/>
    <col min="1270" max="1519" width="8.81640625" style="122"/>
    <col min="1520" max="1520" width="37.453125" style="122" customWidth="1"/>
    <col min="1521" max="1521" width="13.453125" style="122" customWidth="1"/>
    <col min="1522" max="1525" width="15" style="122" customWidth="1"/>
    <col min="1526" max="1775" width="8.81640625" style="122"/>
    <col min="1776" max="1776" width="37.453125" style="122" customWidth="1"/>
    <col min="1777" max="1777" width="13.453125" style="122" customWidth="1"/>
    <col min="1778" max="1781" width="15" style="122" customWidth="1"/>
    <col min="1782" max="2031" width="8.81640625" style="122"/>
    <col min="2032" max="2032" width="37.453125" style="122" customWidth="1"/>
    <col min="2033" max="2033" width="13.453125" style="122" customWidth="1"/>
    <col min="2034" max="2037" width="15" style="122" customWidth="1"/>
    <col min="2038" max="2287" width="8.81640625" style="122"/>
    <col min="2288" max="2288" width="37.453125" style="122" customWidth="1"/>
    <col min="2289" max="2289" width="13.453125" style="122" customWidth="1"/>
    <col min="2290" max="2293" width="15" style="122" customWidth="1"/>
    <col min="2294" max="2543" width="8.81640625" style="122"/>
    <col min="2544" max="2544" width="37.453125" style="122" customWidth="1"/>
    <col min="2545" max="2545" width="13.453125" style="122" customWidth="1"/>
    <col min="2546" max="2549" width="15" style="122" customWidth="1"/>
    <col min="2550" max="2799" width="8.81640625" style="122"/>
    <col min="2800" max="2800" width="37.453125" style="122" customWidth="1"/>
    <col min="2801" max="2801" width="13.453125" style="122" customWidth="1"/>
    <col min="2802" max="2805" width="15" style="122" customWidth="1"/>
    <col min="2806" max="3055" width="8.81640625" style="122"/>
    <col min="3056" max="3056" width="37.453125" style="122" customWidth="1"/>
    <col min="3057" max="3057" width="13.453125" style="122" customWidth="1"/>
    <col min="3058" max="3061" width="15" style="122" customWidth="1"/>
    <col min="3062" max="3311" width="8.81640625" style="122"/>
    <col min="3312" max="3312" width="37.453125" style="122" customWidth="1"/>
    <col min="3313" max="3313" width="13.453125" style="122" customWidth="1"/>
    <col min="3314" max="3317" width="15" style="122" customWidth="1"/>
    <col min="3318" max="3567" width="8.81640625" style="122"/>
    <col min="3568" max="3568" width="37.453125" style="122" customWidth="1"/>
    <col min="3569" max="3569" width="13.453125" style="122" customWidth="1"/>
    <col min="3570" max="3573" width="15" style="122" customWidth="1"/>
    <col min="3574" max="3823" width="8.81640625" style="122"/>
    <col min="3824" max="3824" width="37.453125" style="122" customWidth="1"/>
    <col min="3825" max="3825" width="13.453125" style="122" customWidth="1"/>
    <col min="3826" max="3829" width="15" style="122" customWidth="1"/>
    <col min="3830" max="4079" width="8.81640625" style="122"/>
    <col min="4080" max="4080" width="37.453125" style="122" customWidth="1"/>
    <col min="4081" max="4081" width="13.453125" style="122" customWidth="1"/>
    <col min="4082" max="4085" width="15" style="122" customWidth="1"/>
    <col min="4086" max="4335" width="8.81640625" style="122"/>
    <col min="4336" max="4336" width="37.453125" style="122" customWidth="1"/>
    <col min="4337" max="4337" width="13.453125" style="122" customWidth="1"/>
    <col min="4338" max="4341" width="15" style="122" customWidth="1"/>
    <col min="4342" max="4591" width="8.81640625" style="122"/>
    <col min="4592" max="4592" width="37.453125" style="122" customWidth="1"/>
    <col min="4593" max="4593" width="13.453125" style="122" customWidth="1"/>
    <col min="4594" max="4597" width="15" style="122" customWidth="1"/>
    <col min="4598" max="4847" width="8.81640625" style="122"/>
    <col min="4848" max="4848" width="37.453125" style="122" customWidth="1"/>
    <col min="4849" max="4849" width="13.453125" style="122" customWidth="1"/>
    <col min="4850" max="4853" width="15" style="122" customWidth="1"/>
    <col min="4854" max="5103" width="8.81640625" style="122"/>
    <col min="5104" max="5104" width="37.453125" style="122" customWidth="1"/>
    <col min="5105" max="5105" width="13.453125" style="122" customWidth="1"/>
    <col min="5106" max="5109" width="15" style="122" customWidth="1"/>
    <col min="5110" max="5359" width="8.81640625" style="122"/>
    <col min="5360" max="5360" width="37.453125" style="122" customWidth="1"/>
    <col min="5361" max="5361" width="13.453125" style="122" customWidth="1"/>
    <col min="5362" max="5365" width="15" style="122" customWidth="1"/>
    <col min="5366" max="5615" width="8.81640625" style="122"/>
    <col min="5616" max="5616" width="37.453125" style="122" customWidth="1"/>
    <col min="5617" max="5617" width="13.453125" style="122" customWidth="1"/>
    <col min="5618" max="5621" width="15" style="122" customWidth="1"/>
    <col min="5622" max="5871" width="8.81640625" style="122"/>
    <col min="5872" max="5872" width="37.453125" style="122" customWidth="1"/>
    <col min="5873" max="5873" width="13.453125" style="122" customWidth="1"/>
    <col min="5874" max="5877" width="15" style="122" customWidth="1"/>
    <col min="5878" max="6127" width="8.81640625" style="122"/>
    <col min="6128" max="6128" width="37.453125" style="122" customWidth="1"/>
    <col min="6129" max="6129" width="13.453125" style="122" customWidth="1"/>
    <col min="6130" max="6133" width="15" style="122" customWidth="1"/>
    <col min="6134" max="6383" width="8.81640625" style="122"/>
    <col min="6384" max="6384" width="37.453125" style="122" customWidth="1"/>
    <col min="6385" max="6385" width="13.453125" style="122" customWidth="1"/>
    <col min="6386" max="6389" width="15" style="122" customWidth="1"/>
    <col min="6390" max="6639" width="8.81640625" style="122"/>
    <col min="6640" max="6640" width="37.453125" style="122" customWidth="1"/>
    <col min="6641" max="6641" width="13.453125" style="122" customWidth="1"/>
    <col min="6642" max="6645" width="15" style="122" customWidth="1"/>
    <col min="6646" max="6895" width="8.81640625" style="122"/>
    <col min="6896" max="6896" width="37.453125" style="122" customWidth="1"/>
    <col min="6897" max="6897" width="13.453125" style="122" customWidth="1"/>
    <col min="6898" max="6901" width="15" style="122" customWidth="1"/>
    <col min="6902" max="7151" width="8.81640625" style="122"/>
    <col min="7152" max="7152" width="37.453125" style="122" customWidth="1"/>
    <col min="7153" max="7153" width="13.453125" style="122" customWidth="1"/>
    <col min="7154" max="7157" width="15" style="122" customWidth="1"/>
    <col min="7158" max="7407" width="8.81640625" style="122"/>
    <col min="7408" max="7408" width="37.453125" style="122" customWidth="1"/>
    <col min="7409" max="7409" width="13.453125" style="122" customWidth="1"/>
    <col min="7410" max="7413" width="15" style="122" customWidth="1"/>
    <col min="7414" max="7663" width="8.81640625" style="122"/>
    <col min="7664" max="7664" width="37.453125" style="122" customWidth="1"/>
    <col min="7665" max="7665" width="13.453125" style="122" customWidth="1"/>
    <col min="7666" max="7669" width="15" style="122" customWidth="1"/>
    <col min="7670" max="7919" width="8.81640625" style="122"/>
    <col min="7920" max="7920" width="37.453125" style="122" customWidth="1"/>
    <col min="7921" max="7921" width="13.453125" style="122" customWidth="1"/>
    <col min="7922" max="7925" width="15" style="122" customWidth="1"/>
    <col min="7926" max="8175" width="8.81640625" style="122"/>
    <col min="8176" max="8176" width="37.453125" style="122" customWidth="1"/>
    <col min="8177" max="8177" width="13.453125" style="122" customWidth="1"/>
    <col min="8178" max="8181" width="15" style="122" customWidth="1"/>
    <col min="8182" max="8431" width="8.81640625" style="122"/>
    <col min="8432" max="8432" width="37.453125" style="122" customWidth="1"/>
    <col min="8433" max="8433" width="13.453125" style="122" customWidth="1"/>
    <col min="8434" max="8437" width="15" style="122" customWidth="1"/>
    <col min="8438" max="8687" width="8.81640625" style="122"/>
    <col min="8688" max="8688" width="37.453125" style="122" customWidth="1"/>
    <col min="8689" max="8689" width="13.453125" style="122" customWidth="1"/>
    <col min="8690" max="8693" width="15" style="122" customWidth="1"/>
    <col min="8694" max="8943" width="8.81640625" style="122"/>
    <col min="8944" max="8944" width="37.453125" style="122" customWidth="1"/>
    <col min="8945" max="8945" width="13.453125" style="122" customWidth="1"/>
    <col min="8946" max="8949" width="15" style="122" customWidth="1"/>
    <col min="8950" max="9199" width="8.81640625" style="122"/>
    <col min="9200" max="9200" width="37.453125" style="122" customWidth="1"/>
    <col min="9201" max="9201" width="13.453125" style="122" customWidth="1"/>
    <col min="9202" max="9205" width="15" style="122" customWidth="1"/>
    <col min="9206" max="9455" width="8.81640625" style="122"/>
    <col min="9456" max="9456" width="37.453125" style="122" customWidth="1"/>
    <col min="9457" max="9457" width="13.453125" style="122" customWidth="1"/>
    <col min="9458" max="9461" width="15" style="122" customWidth="1"/>
    <col min="9462" max="9711" width="8.81640625" style="122"/>
    <col min="9712" max="9712" width="37.453125" style="122" customWidth="1"/>
    <col min="9713" max="9713" width="13.453125" style="122" customWidth="1"/>
    <col min="9714" max="9717" width="15" style="122" customWidth="1"/>
    <col min="9718" max="9967" width="8.81640625" style="122"/>
    <col min="9968" max="9968" width="37.453125" style="122" customWidth="1"/>
    <col min="9969" max="9969" width="13.453125" style="122" customWidth="1"/>
    <col min="9970" max="9973" width="15" style="122" customWidth="1"/>
    <col min="9974" max="10223" width="8.81640625" style="122"/>
    <col min="10224" max="10224" width="37.453125" style="122" customWidth="1"/>
    <col min="10225" max="10225" width="13.453125" style="122" customWidth="1"/>
    <col min="10226" max="10229" width="15" style="122" customWidth="1"/>
    <col min="10230" max="10479" width="8.81640625" style="122"/>
    <col min="10480" max="10480" width="37.453125" style="122" customWidth="1"/>
    <col min="10481" max="10481" width="13.453125" style="122" customWidth="1"/>
    <col min="10482" max="10485" width="15" style="122" customWidth="1"/>
    <col min="10486" max="10735" width="8.81640625" style="122"/>
    <col min="10736" max="10736" width="37.453125" style="122" customWidth="1"/>
    <col min="10737" max="10737" width="13.453125" style="122" customWidth="1"/>
    <col min="10738" max="10741" width="15" style="122" customWidth="1"/>
    <col min="10742" max="10991" width="8.81640625" style="122"/>
    <col min="10992" max="10992" width="37.453125" style="122" customWidth="1"/>
    <col min="10993" max="10993" width="13.453125" style="122" customWidth="1"/>
    <col min="10994" max="10997" width="15" style="122" customWidth="1"/>
    <col min="10998" max="11247" width="8.81640625" style="122"/>
    <col min="11248" max="11248" width="37.453125" style="122" customWidth="1"/>
    <col min="11249" max="11249" width="13.453125" style="122" customWidth="1"/>
    <col min="11250" max="11253" width="15" style="122" customWidth="1"/>
    <col min="11254" max="11503" width="8.81640625" style="122"/>
    <col min="11504" max="11504" width="37.453125" style="122" customWidth="1"/>
    <col min="11505" max="11505" width="13.453125" style="122" customWidth="1"/>
    <col min="11506" max="11509" width="15" style="122" customWidth="1"/>
    <col min="11510" max="11759" width="8.81640625" style="122"/>
    <col min="11760" max="11760" width="37.453125" style="122" customWidth="1"/>
    <col min="11761" max="11761" width="13.453125" style="122" customWidth="1"/>
    <col min="11762" max="11765" width="15" style="122" customWidth="1"/>
    <col min="11766" max="12015" width="8.81640625" style="122"/>
    <col min="12016" max="12016" width="37.453125" style="122" customWidth="1"/>
    <col min="12017" max="12017" width="13.453125" style="122" customWidth="1"/>
    <col min="12018" max="12021" width="15" style="122" customWidth="1"/>
    <col min="12022" max="12271" width="8.81640625" style="122"/>
    <col min="12272" max="12272" width="37.453125" style="122" customWidth="1"/>
    <col min="12273" max="12273" width="13.453125" style="122" customWidth="1"/>
    <col min="12274" max="12277" width="15" style="122" customWidth="1"/>
    <col min="12278" max="12527" width="8.81640625" style="122"/>
    <col min="12528" max="12528" width="37.453125" style="122" customWidth="1"/>
    <col min="12529" max="12529" width="13.453125" style="122" customWidth="1"/>
    <col min="12530" max="12533" width="15" style="122" customWidth="1"/>
    <col min="12534" max="12783" width="8.81640625" style="122"/>
    <col min="12784" max="12784" width="37.453125" style="122" customWidth="1"/>
    <col min="12785" max="12785" width="13.453125" style="122" customWidth="1"/>
    <col min="12786" max="12789" width="15" style="122" customWidth="1"/>
    <col min="12790" max="13039" width="8.81640625" style="122"/>
    <col min="13040" max="13040" width="37.453125" style="122" customWidth="1"/>
    <col min="13041" max="13041" width="13.453125" style="122" customWidth="1"/>
    <col min="13042" max="13045" width="15" style="122" customWidth="1"/>
    <col min="13046" max="13295" width="8.81640625" style="122"/>
    <col min="13296" max="13296" width="37.453125" style="122" customWidth="1"/>
    <col min="13297" max="13297" width="13.453125" style="122" customWidth="1"/>
    <col min="13298" max="13301" width="15" style="122" customWidth="1"/>
    <col min="13302" max="13551" width="8.81640625" style="122"/>
    <col min="13552" max="13552" width="37.453125" style="122" customWidth="1"/>
    <col min="13553" max="13553" width="13.453125" style="122" customWidth="1"/>
    <col min="13554" max="13557" width="15" style="122" customWidth="1"/>
    <col min="13558" max="13807" width="8.81640625" style="122"/>
    <col min="13808" max="13808" width="37.453125" style="122" customWidth="1"/>
    <col min="13809" max="13809" width="13.453125" style="122" customWidth="1"/>
    <col min="13810" max="13813" width="15" style="122" customWidth="1"/>
    <col min="13814" max="14063" width="8.81640625" style="122"/>
    <col min="14064" max="14064" width="37.453125" style="122" customWidth="1"/>
    <col min="14065" max="14065" width="13.453125" style="122" customWidth="1"/>
    <col min="14066" max="14069" width="15" style="122" customWidth="1"/>
    <col min="14070" max="14319" width="8.81640625" style="122"/>
    <col min="14320" max="14320" width="37.453125" style="122" customWidth="1"/>
    <col min="14321" max="14321" width="13.453125" style="122" customWidth="1"/>
    <col min="14322" max="14325" width="15" style="122" customWidth="1"/>
    <col min="14326" max="14575" width="8.81640625" style="122"/>
    <col min="14576" max="14576" width="37.453125" style="122" customWidth="1"/>
    <col min="14577" max="14577" width="13.453125" style="122" customWidth="1"/>
    <col min="14578" max="14581" width="15" style="122" customWidth="1"/>
    <col min="14582" max="14831" width="8.81640625" style="122"/>
    <col min="14832" max="14832" width="37.453125" style="122" customWidth="1"/>
    <col min="14833" max="14833" width="13.453125" style="122" customWidth="1"/>
    <col min="14834" max="14837" width="15" style="122" customWidth="1"/>
    <col min="14838" max="15087" width="8.81640625" style="122"/>
    <col min="15088" max="15088" width="37.453125" style="122" customWidth="1"/>
    <col min="15089" max="15089" width="13.453125" style="122" customWidth="1"/>
    <col min="15090" max="15093" width="15" style="122" customWidth="1"/>
    <col min="15094" max="15343" width="8.81640625" style="122"/>
    <col min="15344" max="15344" width="37.453125" style="122" customWidth="1"/>
    <col min="15345" max="15345" width="13.453125" style="122" customWidth="1"/>
    <col min="15346" max="15349" width="15" style="122" customWidth="1"/>
    <col min="15350" max="15599" width="8.81640625" style="122"/>
    <col min="15600" max="15600" width="37.453125" style="122" customWidth="1"/>
    <col min="15601" max="15601" width="13.453125" style="122" customWidth="1"/>
    <col min="15602" max="15605" width="15" style="122" customWidth="1"/>
    <col min="15606" max="15855" width="8.81640625" style="122"/>
    <col min="15856" max="15856" width="37.453125" style="122" customWidth="1"/>
    <col min="15857" max="15857" width="13.453125" style="122" customWidth="1"/>
    <col min="15858" max="15861" width="15" style="122" customWidth="1"/>
    <col min="15862" max="16111" width="8.81640625" style="122"/>
    <col min="16112" max="16112" width="37.453125" style="122" customWidth="1"/>
    <col min="16113" max="16113" width="13.453125" style="122" customWidth="1"/>
    <col min="16114" max="16117" width="15" style="122" customWidth="1"/>
    <col min="16118" max="16384" width="8.81640625" style="122"/>
  </cols>
  <sheetData>
    <row r="1" spans="1:20" ht="34" customHeight="1">
      <c r="A1" s="203" t="s">
        <v>180</v>
      </c>
      <c r="B1" s="203"/>
      <c r="C1" s="203"/>
      <c r="D1" s="203"/>
      <c r="E1" s="203"/>
      <c r="F1" s="203"/>
    </row>
    <row r="2" spans="1:20" ht="38.25" customHeight="1">
      <c r="A2" s="191" t="s">
        <v>173</v>
      </c>
      <c r="B2" s="192"/>
      <c r="C2" s="194" t="s">
        <v>175</v>
      </c>
      <c r="D2" s="194"/>
      <c r="E2" s="194" t="s">
        <v>175</v>
      </c>
      <c r="F2" s="194"/>
      <c r="I2" s="126"/>
      <c r="J2" s="126"/>
      <c r="K2" s="126"/>
      <c r="L2" s="126"/>
      <c r="M2" s="125"/>
    </row>
    <row r="3" spans="1:20" ht="28.5" customHeight="1">
      <c r="A3" s="127" t="s">
        <v>117</v>
      </c>
      <c r="B3" s="128" t="s">
        <v>59</v>
      </c>
      <c r="C3" s="77" t="s">
        <v>176</v>
      </c>
      <c r="D3" s="77" t="s">
        <v>178</v>
      </c>
      <c r="E3" s="77" t="s">
        <v>177</v>
      </c>
      <c r="F3" s="77" t="s">
        <v>179</v>
      </c>
      <c r="I3" s="126"/>
      <c r="J3" s="126"/>
      <c r="K3" s="126"/>
      <c r="L3" s="126"/>
      <c r="M3" s="125"/>
    </row>
    <row r="4" spans="1:20" ht="12.5">
      <c r="A4" s="166"/>
      <c r="B4" s="167"/>
      <c r="C4" s="167"/>
      <c r="D4" s="168"/>
      <c r="E4" s="167"/>
      <c r="F4" s="168"/>
      <c r="I4" s="4"/>
      <c r="J4" s="4"/>
      <c r="K4" s="129"/>
      <c r="L4" s="129"/>
      <c r="M4" s="125"/>
    </row>
    <row r="5" spans="1:20" ht="12.5">
      <c r="A5" s="140" t="s">
        <v>78</v>
      </c>
      <c r="B5" s="151"/>
      <c r="C5" s="169">
        <v>12987561</v>
      </c>
      <c r="D5" s="169">
        <v>6110784</v>
      </c>
      <c r="E5" s="169">
        <v>21206376</v>
      </c>
      <c r="F5" s="169">
        <v>8069867</v>
      </c>
      <c r="I5" s="4"/>
      <c r="J5" s="4"/>
      <c r="K5" s="170"/>
      <c r="L5" s="170"/>
      <c r="M5" s="125"/>
    </row>
    <row r="6" spans="1:20" ht="12.5">
      <c r="A6" s="134"/>
      <c r="B6" s="154"/>
      <c r="C6" s="154"/>
      <c r="D6" s="135"/>
      <c r="E6" s="154"/>
      <c r="F6" s="135"/>
      <c r="M6" s="125"/>
    </row>
    <row r="7" spans="1:20" ht="12.5">
      <c r="A7" s="134" t="s">
        <v>37</v>
      </c>
      <c r="B7" s="154"/>
      <c r="C7" s="154"/>
      <c r="D7" s="149"/>
      <c r="E7" s="154"/>
      <c r="F7" s="149"/>
      <c r="M7" s="125"/>
    </row>
    <row r="8" spans="1:20" ht="12.5">
      <c r="A8" s="136"/>
      <c r="B8" s="154"/>
      <c r="C8" s="135"/>
      <c r="D8" s="135"/>
      <c r="E8" s="135"/>
      <c r="F8" s="135"/>
      <c r="I8" s="125"/>
      <c r="J8" s="125"/>
      <c r="K8" s="125"/>
      <c r="L8" s="125"/>
      <c r="M8" s="125"/>
    </row>
    <row r="9" spans="1:20" ht="12.5">
      <c r="A9" s="134" t="s">
        <v>45</v>
      </c>
      <c r="B9" s="135"/>
      <c r="C9" s="135"/>
      <c r="D9" s="149"/>
      <c r="E9" s="135"/>
      <c r="F9" s="149"/>
      <c r="I9" s="125"/>
      <c r="J9" s="125"/>
      <c r="K9" s="125"/>
      <c r="L9" s="125"/>
      <c r="M9" s="125"/>
    </row>
    <row r="10" spans="1:20" s="179" customFormat="1" ht="12.5">
      <c r="A10" s="176" t="s">
        <v>67</v>
      </c>
      <c r="B10" s="156"/>
      <c r="C10" s="177">
        <v>-204022</v>
      </c>
      <c r="D10" s="177">
        <v>-241387</v>
      </c>
      <c r="E10" s="177">
        <v>-967762</v>
      </c>
      <c r="F10" s="177">
        <v>-380277</v>
      </c>
      <c r="G10" s="4"/>
      <c r="H10" s="4"/>
      <c r="I10" s="172"/>
      <c r="J10" s="173"/>
      <c r="K10" s="173"/>
      <c r="L10" s="173"/>
      <c r="M10" s="125"/>
      <c r="N10" s="122"/>
      <c r="O10" s="122"/>
      <c r="P10" s="122"/>
      <c r="Q10" s="122"/>
      <c r="R10" s="122"/>
      <c r="S10" s="122"/>
      <c r="T10" s="122"/>
    </row>
    <row r="11" spans="1:20" ht="12" customHeight="1">
      <c r="A11" s="174"/>
      <c r="B11" s="148"/>
      <c r="C11" s="175"/>
      <c r="D11" s="175"/>
      <c r="E11" s="175"/>
      <c r="F11" s="175"/>
      <c r="M11" s="125"/>
    </row>
    <row r="12" spans="1:20" ht="32.25" customHeight="1">
      <c r="A12" s="134" t="s">
        <v>79</v>
      </c>
      <c r="B12" s="148"/>
      <c r="C12" s="175"/>
      <c r="D12" s="175"/>
      <c r="E12" s="175"/>
      <c r="F12" s="175"/>
      <c r="I12" s="125"/>
      <c r="J12" s="125"/>
      <c r="K12" s="125"/>
      <c r="L12" s="125"/>
      <c r="M12" s="125"/>
    </row>
    <row r="13" spans="1:20" s="179" customFormat="1" ht="23">
      <c r="A13" s="176" t="s">
        <v>80</v>
      </c>
      <c r="B13" s="156"/>
      <c r="C13" s="177">
        <v>51006</v>
      </c>
      <c r="D13" s="177">
        <v>60347</v>
      </c>
      <c r="E13" s="177">
        <v>241940</v>
      </c>
      <c r="F13" s="177">
        <v>95072</v>
      </c>
      <c r="G13" s="4"/>
      <c r="H13" s="4"/>
      <c r="I13" s="172"/>
      <c r="J13" s="173"/>
      <c r="K13" s="173"/>
      <c r="L13" s="173"/>
      <c r="M13" s="125"/>
      <c r="N13" s="122"/>
      <c r="O13" s="122"/>
      <c r="P13" s="122"/>
      <c r="Q13" s="122"/>
      <c r="R13" s="122"/>
      <c r="S13" s="122"/>
      <c r="T13" s="122"/>
    </row>
    <row r="14" spans="1:20" ht="12.5">
      <c r="A14" s="136"/>
      <c r="B14" s="148"/>
      <c r="C14" s="171"/>
      <c r="D14" s="171"/>
      <c r="E14" s="171"/>
      <c r="F14" s="171"/>
      <c r="M14" s="125"/>
    </row>
    <row r="15" spans="1:20" ht="12.5">
      <c r="A15" s="134" t="s">
        <v>46</v>
      </c>
      <c r="B15" s="148"/>
      <c r="C15" s="171"/>
      <c r="D15" s="171"/>
      <c r="E15" s="171"/>
      <c r="F15" s="171"/>
      <c r="I15" s="125"/>
      <c r="J15" s="125"/>
      <c r="K15" s="125"/>
      <c r="L15" s="125"/>
      <c r="M15" s="125"/>
    </row>
    <row r="16" spans="1:20" s="179" customFormat="1" ht="23">
      <c r="A16" s="178" t="s">
        <v>129</v>
      </c>
      <c r="B16" s="148"/>
      <c r="C16" s="171">
        <v>-52549</v>
      </c>
      <c r="D16" s="171">
        <v>-59443</v>
      </c>
      <c r="E16" s="171">
        <v>121763</v>
      </c>
      <c r="F16" s="171">
        <v>121763</v>
      </c>
      <c r="G16" s="4"/>
      <c r="H16" s="4"/>
      <c r="I16" s="173"/>
      <c r="J16" s="173"/>
      <c r="K16" s="173"/>
      <c r="L16" s="173"/>
      <c r="M16" s="125"/>
      <c r="N16" s="122"/>
      <c r="O16" s="122"/>
      <c r="P16" s="122"/>
      <c r="Q16" s="122"/>
      <c r="R16" s="122"/>
      <c r="S16" s="122"/>
      <c r="T16" s="122"/>
    </row>
    <row r="17" spans="1:20" s="179" customFormat="1" ht="12.5">
      <c r="A17" s="178" t="s">
        <v>120</v>
      </c>
      <c r="B17" s="148">
        <v>24</v>
      </c>
      <c r="C17" s="171">
        <v>1785404</v>
      </c>
      <c r="D17" s="171">
        <v>1903094</v>
      </c>
      <c r="E17" s="171">
        <v>-5171500</v>
      </c>
      <c r="F17" s="171">
        <v>-2516716</v>
      </c>
      <c r="G17" s="4"/>
      <c r="H17" s="4"/>
      <c r="I17" s="173"/>
      <c r="J17" s="173"/>
      <c r="K17" s="173"/>
      <c r="L17" s="173"/>
      <c r="M17" s="125"/>
      <c r="N17" s="122"/>
      <c r="O17" s="122"/>
      <c r="P17" s="122"/>
      <c r="Q17" s="122"/>
      <c r="R17" s="122"/>
      <c r="S17" s="122"/>
      <c r="T17" s="122"/>
    </row>
    <row r="18" spans="1:20" s="179" customFormat="1" ht="12.5">
      <c r="A18" s="176" t="s">
        <v>148</v>
      </c>
      <c r="B18" s="156"/>
      <c r="C18" s="177">
        <v>-2919742</v>
      </c>
      <c r="D18" s="177">
        <v>444292</v>
      </c>
      <c r="E18" s="177">
        <v>1457026</v>
      </c>
      <c r="F18" s="177">
        <v>3373385</v>
      </c>
      <c r="G18" s="4"/>
      <c r="H18" s="4"/>
      <c r="I18" s="172"/>
      <c r="J18" s="173"/>
      <c r="K18" s="173"/>
      <c r="L18" s="173"/>
      <c r="M18" s="125"/>
      <c r="N18" s="122"/>
      <c r="O18" s="122"/>
      <c r="P18" s="122"/>
      <c r="Q18" s="122"/>
      <c r="R18" s="122"/>
      <c r="S18" s="122"/>
      <c r="T18" s="122"/>
    </row>
    <row r="19" spans="1:20" s="179" customFormat="1" ht="12.5">
      <c r="A19" s="178"/>
      <c r="B19" s="148"/>
      <c r="C19" s="171"/>
      <c r="D19" s="171"/>
      <c r="E19" s="171"/>
      <c r="F19" s="171"/>
      <c r="G19" s="4"/>
      <c r="H19" s="4"/>
      <c r="M19" s="125"/>
      <c r="N19" s="122"/>
      <c r="O19" s="122"/>
      <c r="P19" s="122"/>
      <c r="Q19" s="122"/>
      <c r="R19" s="122"/>
      <c r="S19" s="122"/>
      <c r="T19" s="122"/>
    </row>
    <row r="20" spans="1:20" s="179" customFormat="1" ht="23">
      <c r="A20" s="180" t="s">
        <v>81</v>
      </c>
      <c r="B20" s="148"/>
      <c r="C20" s="171"/>
      <c r="D20" s="171"/>
      <c r="E20" s="171"/>
      <c r="F20" s="171"/>
      <c r="G20" s="4"/>
      <c r="H20" s="4"/>
      <c r="I20" s="125"/>
      <c r="J20" s="125"/>
      <c r="K20" s="125"/>
      <c r="L20" s="125"/>
      <c r="M20" s="125"/>
      <c r="N20" s="122"/>
      <c r="O20" s="122"/>
      <c r="P20" s="122"/>
      <c r="Q20" s="122"/>
      <c r="R20" s="122"/>
      <c r="S20" s="122"/>
      <c r="T20" s="122"/>
    </row>
    <row r="21" spans="1:20" ht="23">
      <c r="A21" s="136" t="s">
        <v>130</v>
      </c>
      <c r="B21" s="148"/>
      <c r="C21" s="171">
        <v>6569</v>
      </c>
      <c r="D21" s="171">
        <v>7431</v>
      </c>
      <c r="E21" s="171">
        <v>-6088</v>
      </c>
      <c r="F21" s="171">
        <v>-6088</v>
      </c>
      <c r="I21" s="173"/>
      <c r="J21" s="173"/>
      <c r="K21" s="173"/>
      <c r="L21" s="173"/>
      <c r="M21" s="125"/>
    </row>
    <row r="22" spans="1:20" s="179" customFormat="1" ht="23">
      <c r="A22" s="176" t="s">
        <v>82</v>
      </c>
      <c r="B22" s="156"/>
      <c r="C22" s="177">
        <v>729936</v>
      </c>
      <c r="D22" s="177">
        <v>-111073</v>
      </c>
      <c r="E22" s="177">
        <v>-364257</v>
      </c>
      <c r="F22" s="177">
        <v>-889913</v>
      </c>
      <c r="G22" s="4"/>
      <c r="H22" s="4"/>
      <c r="I22" s="172"/>
      <c r="J22" s="173"/>
      <c r="K22" s="173"/>
      <c r="L22" s="173"/>
      <c r="M22" s="125"/>
      <c r="N22" s="122"/>
      <c r="O22" s="122"/>
      <c r="P22" s="122"/>
      <c r="Q22" s="122"/>
      <c r="R22" s="122"/>
      <c r="S22" s="122"/>
      <c r="T22" s="122"/>
    </row>
    <row r="23" spans="1:20" s="179" customFormat="1" ht="12.5">
      <c r="A23" s="178"/>
      <c r="B23" s="148"/>
      <c r="G23" s="4"/>
      <c r="H23" s="4"/>
      <c r="I23" s="4"/>
      <c r="J23" s="4"/>
      <c r="M23" s="125"/>
      <c r="N23" s="122"/>
      <c r="O23" s="122"/>
      <c r="P23" s="122"/>
      <c r="Q23" s="122"/>
      <c r="R23" s="122"/>
      <c r="S23" s="122"/>
      <c r="T23" s="122"/>
    </row>
    <row r="24" spans="1:20" ht="12.5">
      <c r="A24" s="140" t="s">
        <v>37</v>
      </c>
      <c r="B24" s="151"/>
      <c r="C24" s="181">
        <f>+SUM(C10:C22)</f>
        <v>-603398</v>
      </c>
      <c r="D24" s="181">
        <f>+SUM(D10:D22)</f>
        <v>2003261</v>
      </c>
      <c r="E24" s="181">
        <f>+SUM(E10:E22)</f>
        <v>-4688878</v>
      </c>
      <c r="F24" s="181">
        <f>+SUM(F10:F22)</f>
        <v>-202774</v>
      </c>
      <c r="I24" s="4"/>
      <c r="J24" s="4"/>
      <c r="K24" s="170"/>
      <c r="L24" s="170"/>
      <c r="M24" s="125"/>
    </row>
    <row r="25" spans="1:20" ht="12.5">
      <c r="A25" s="134"/>
      <c r="B25" s="154"/>
      <c r="C25" s="135"/>
      <c r="D25" s="135"/>
      <c r="E25" s="135"/>
      <c r="F25" s="135"/>
      <c r="I25" s="125"/>
      <c r="J25" s="125"/>
      <c r="K25" s="125"/>
      <c r="L25" s="125"/>
      <c r="M25" s="125"/>
    </row>
    <row r="26" spans="1:20" ht="18.75" customHeight="1" thickBot="1">
      <c r="A26" s="182" t="s">
        <v>21</v>
      </c>
      <c r="B26" s="183"/>
      <c r="C26" s="184">
        <f>+C5+C24</f>
        <v>12384163</v>
      </c>
      <c r="D26" s="184">
        <f>+D5+D24</f>
        <v>8114045</v>
      </c>
      <c r="E26" s="184">
        <f>+E5+E24</f>
        <v>16517498</v>
      </c>
      <c r="F26" s="184">
        <f>+F5+F24</f>
        <v>7867093</v>
      </c>
      <c r="I26" s="4"/>
      <c r="J26" s="4"/>
      <c r="K26" s="170"/>
      <c r="L26" s="170"/>
      <c r="M26" s="125"/>
    </row>
    <row r="27" spans="1:20">
      <c r="A27" s="185"/>
      <c r="B27" s="186"/>
      <c r="C27" s="186"/>
      <c r="D27" s="187"/>
      <c r="E27" s="186"/>
      <c r="F27" s="187"/>
    </row>
    <row r="28" spans="1:20" ht="12.5">
      <c r="A28" s="188"/>
      <c r="B28" s="189"/>
      <c r="C28" s="189"/>
      <c r="D28" s="190"/>
      <c r="E28" s="189"/>
      <c r="F28" s="190"/>
      <c r="M28" s="125"/>
    </row>
    <row r="29" spans="1:20" ht="12.5">
      <c r="M29" s="125"/>
    </row>
    <row r="30" spans="1:20" ht="12.5">
      <c r="D30" s="159"/>
      <c r="F30" s="159"/>
      <c r="M30" s="125"/>
    </row>
    <row r="31" spans="1:20" ht="12.5">
      <c r="D31" s="159"/>
      <c r="F31" s="159"/>
      <c r="M31" s="125"/>
    </row>
    <row r="32" spans="1:20">
      <c r="D32" s="159"/>
      <c r="F32" s="159"/>
    </row>
    <row r="33" spans="4:6">
      <c r="D33" s="159"/>
      <c r="F33" s="159"/>
    </row>
    <row r="34" spans="4:6">
      <c r="D34" s="159"/>
      <c r="F34" s="159"/>
    </row>
    <row r="36" spans="4:6">
      <c r="D36" s="159"/>
      <c r="F36" s="159"/>
    </row>
    <row r="37" spans="4:6">
      <c r="D37" s="159"/>
      <c r="F37" s="159"/>
    </row>
  </sheetData>
  <mergeCells count="1">
    <mergeCell ref="A1:F1"/>
  </mergeCells>
  <pageMargins left="0.7" right="0.7" top="0.75" bottom="0.75" header="0.3" footer="0.3"/>
  <pageSetup paperSize="9" scale="57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40"/>
  <sheetViews>
    <sheetView showGridLines="0" view="pageBreakPreview" zoomScale="55" zoomScaleNormal="85" zoomScaleSheetLayoutView="55" workbookViewId="0">
      <selection activeCell="O17" sqref="O17"/>
    </sheetView>
  </sheetViews>
  <sheetFormatPr defaultColWidth="9.1796875" defaultRowHeight="11.5"/>
  <cols>
    <col min="1" max="1" width="36.179687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7" width="19.453125" style="7" customWidth="1"/>
    <col min="8" max="13" width="18" style="7" customWidth="1"/>
    <col min="14" max="14" width="13.54296875" style="7" bestFit="1" customWidth="1"/>
    <col min="15" max="16384" width="9.1796875" style="7"/>
  </cols>
  <sheetData>
    <row r="1" spans="1:37" ht="30.75" customHeight="1" thickBot="1">
      <c r="A1" s="204" t="s">
        <v>181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</row>
    <row r="2" spans="1:37" ht="65.25" customHeight="1">
      <c r="A2" s="113" t="s">
        <v>173</v>
      </c>
      <c r="E2" s="114" t="s">
        <v>135</v>
      </c>
      <c r="F2" s="198"/>
      <c r="G2" s="200" t="s">
        <v>149</v>
      </c>
      <c r="H2" s="200"/>
      <c r="I2" s="200"/>
      <c r="K2" s="199" t="s">
        <v>54</v>
      </c>
      <c r="L2" s="199"/>
    </row>
    <row r="3" spans="1:37" s="9" customFormat="1" ht="80.5">
      <c r="A3" s="10" t="s">
        <v>117</v>
      </c>
      <c r="B3" s="41" t="s">
        <v>35</v>
      </c>
      <c r="C3" s="41" t="s">
        <v>154</v>
      </c>
      <c r="D3" s="41" t="s">
        <v>75</v>
      </c>
      <c r="E3" s="41" t="s">
        <v>119</v>
      </c>
      <c r="F3" s="41"/>
      <c r="G3" s="41" t="s">
        <v>131</v>
      </c>
      <c r="H3" s="41" t="s">
        <v>142</v>
      </c>
      <c r="I3" s="41" t="s">
        <v>150</v>
      </c>
      <c r="J3" s="41" t="s">
        <v>72</v>
      </c>
      <c r="K3" s="41" t="s">
        <v>62</v>
      </c>
      <c r="L3" s="41" t="s">
        <v>118</v>
      </c>
      <c r="M3" s="41" t="s">
        <v>36</v>
      </c>
      <c r="N3" s="5"/>
      <c r="O3" s="42"/>
    </row>
    <row r="4" spans="1:37" ht="23.25" customHeight="1">
      <c r="A4" s="43" t="s">
        <v>170</v>
      </c>
      <c r="B4" s="120">
        <v>350910</v>
      </c>
      <c r="C4" s="120">
        <v>10045711</v>
      </c>
      <c r="D4" s="120">
        <v>8</v>
      </c>
      <c r="E4" s="120">
        <v>-2249983</v>
      </c>
      <c r="F4" s="120"/>
      <c r="G4" s="120">
        <v>189975</v>
      </c>
      <c r="H4" s="120">
        <v>-31501580</v>
      </c>
      <c r="I4" s="120">
        <v>-1040372</v>
      </c>
      <c r="J4" s="120">
        <v>9909162</v>
      </c>
      <c r="K4" s="120">
        <v>54643874</v>
      </c>
      <c r="L4" s="120">
        <v>82635928</v>
      </c>
      <c r="M4" s="120">
        <f>SUM(B4:L4)</f>
        <v>122983633</v>
      </c>
      <c r="N4" s="5"/>
      <c r="O4" s="46"/>
      <c r="P4" s="47"/>
      <c r="Q4" s="47"/>
      <c r="R4" s="46"/>
      <c r="S4" s="47"/>
      <c r="T4" s="47"/>
      <c r="U4" s="47"/>
      <c r="V4" s="47"/>
      <c r="W4" s="47"/>
      <c r="X4" s="47"/>
      <c r="Y4" s="47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5">
      <c r="A5" s="48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5"/>
      <c r="O5" s="49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48" t="s">
        <v>78</v>
      </c>
      <c r="B6" s="50">
        <v>0</v>
      </c>
      <c r="C6" s="50">
        <v>0</v>
      </c>
      <c r="D6" s="50">
        <v>0</v>
      </c>
      <c r="E6" s="50">
        <v>0</v>
      </c>
      <c r="F6" s="50"/>
      <c r="G6" s="50">
        <v>0</v>
      </c>
      <c r="H6" s="50">
        <v>0</v>
      </c>
      <c r="I6" s="50">
        <v>0</v>
      </c>
      <c r="J6" s="50">
        <v>0</v>
      </c>
      <c r="K6" s="50">
        <v>0</v>
      </c>
      <c r="L6" s="50">
        <v>21206376</v>
      </c>
      <c r="M6" s="50">
        <f>SUM(B6:L6)</f>
        <v>21206376</v>
      </c>
      <c r="N6" s="5"/>
      <c r="O6" s="49"/>
      <c r="P6" s="49"/>
      <c r="Q6" s="49"/>
      <c r="R6" s="49"/>
      <c r="S6" s="49"/>
      <c r="T6" s="49"/>
      <c r="U6" s="49"/>
      <c r="V6" s="49"/>
      <c r="W6" s="49"/>
      <c r="X6" s="51"/>
      <c r="Y6" s="51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32" t="s">
        <v>37</v>
      </c>
      <c r="B7" s="52">
        <v>0</v>
      </c>
      <c r="C7" s="52">
        <v>0</v>
      </c>
      <c r="D7" s="52">
        <v>0</v>
      </c>
      <c r="E7" s="52">
        <v>-725822</v>
      </c>
      <c r="F7" s="52"/>
      <c r="G7" s="52">
        <v>115675</v>
      </c>
      <c r="H7" s="52">
        <v>1092769</v>
      </c>
      <c r="I7" s="52">
        <v>-5171500</v>
      </c>
      <c r="J7" s="52">
        <v>0</v>
      </c>
      <c r="K7" s="52">
        <v>0</v>
      </c>
      <c r="L7" s="52">
        <v>0</v>
      </c>
      <c r="M7" s="118">
        <f>SUM(B7:L7)</f>
        <v>-4688878</v>
      </c>
      <c r="N7" s="5"/>
      <c r="O7" s="49"/>
      <c r="P7" s="49"/>
      <c r="Q7" s="49"/>
      <c r="R7" s="49"/>
      <c r="S7" s="51"/>
      <c r="T7" s="51"/>
      <c r="U7" s="51"/>
      <c r="V7" s="49"/>
      <c r="W7" s="49"/>
      <c r="X7" s="49"/>
      <c r="Y7" s="51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48" t="s">
        <v>21</v>
      </c>
      <c r="B8" s="50">
        <v>0</v>
      </c>
      <c r="C8" s="50">
        <v>0</v>
      </c>
      <c r="D8" s="50">
        <v>0</v>
      </c>
      <c r="E8" s="50">
        <v>-725822</v>
      </c>
      <c r="F8" s="50"/>
      <c r="G8" s="50">
        <v>115675</v>
      </c>
      <c r="H8" s="50">
        <v>1092769</v>
      </c>
      <c r="I8" s="50">
        <v>-5171500</v>
      </c>
      <c r="J8" s="50">
        <v>0</v>
      </c>
      <c r="K8" s="50">
        <v>0</v>
      </c>
      <c r="L8" s="50">
        <v>21206376</v>
      </c>
      <c r="M8" s="50">
        <f>+SUM(B8:L8)</f>
        <v>16517498</v>
      </c>
      <c r="N8" s="5"/>
      <c r="O8" s="53"/>
      <c r="P8" s="49"/>
      <c r="Q8" s="49"/>
      <c r="R8" s="49"/>
      <c r="S8" s="51"/>
      <c r="T8" s="51"/>
      <c r="U8" s="51"/>
      <c r="V8" s="49"/>
      <c r="W8" s="49"/>
      <c r="X8" s="51"/>
      <c r="Y8" s="51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48" t="s">
        <v>23</v>
      </c>
      <c r="B9" s="50">
        <v>0</v>
      </c>
      <c r="C9" s="50">
        <v>0</v>
      </c>
      <c r="D9" s="50">
        <v>0</v>
      </c>
      <c r="E9" s="50">
        <v>0</v>
      </c>
      <c r="F9" s="50"/>
      <c r="G9" s="50">
        <v>0</v>
      </c>
      <c r="H9" s="50">
        <v>0</v>
      </c>
      <c r="I9" s="50">
        <v>0</v>
      </c>
      <c r="J9" s="50">
        <v>0</v>
      </c>
      <c r="K9" s="50">
        <v>82635928</v>
      </c>
      <c r="L9" s="50">
        <v>-82635928</v>
      </c>
      <c r="M9" s="50">
        <f>+SUM(B9:L9)</f>
        <v>0</v>
      </c>
      <c r="N9" s="5"/>
      <c r="O9" s="49"/>
      <c r="P9" s="49"/>
      <c r="Q9" s="49"/>
      <c r="R9" s="49"/>
      <c r="S9" s="49"/>
      <c r="T9" s="49"/>
      <c r="U9" s="49"/>
      <c r="V9" s="51"/>
      <c r="W9" s="51"/>
      <c r="X9" s="51"/>
      <c r="Y9" s="49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48" t="s">
        <v>156</v>
      </c>
      <c r="B10" s="50">
        <v>0</v>
      </c>
      <c r="C10" s="50">
        <v>0</v>
      </c>
      <c r="D10" s="50">
        <v>0</v>
      </c>
      <c r="E10" s="50">
        <v>0</v>
      </c>
      <c r="F10" s="50"/>
      <c r="G10" s="52">
        <v>0</v>
      </c>
      <c r="H10" s="52">
        <v>0</v>
      </c>
      <c r="I10" s="52">
        <v>0</v>
      </c>
      <c r="J10" s="52">
        <v>2153414</v>
      </c>
      <c r="K10" s="52">
        <v>-23712450</v>
      </c>
      <c r="L10" s="52">
        <v>0</v>
      </c>
      <c r="M10" s="52">
        <f>+SUM(B10:L10)</f>
        <v>-21559036</v>
      </c>
      <c r="N10" s="5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51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43" t="s">
        <v>182</v>
      </c>
      <c r="B11" s="44">
        <f>B8+B9+B10+B4</f>
        <v>350910</v>
      </c>
      <c r="C11" s="44">
        <f>C8+C9+C10+C4</f>
        <v>10045711</v>
      </c>
      <c r="D11" s="44">
        <f>D8+D9+D10+D4</f>
        <v>8</v>
      </c>
      <c r="E11" s="44">
        <f>E8+E9+E10+E4</f>
        <v>-2975805</v>
      </c>
      <c r="F11" s="45"/>
      <c r="G11" s="55">
        <f t="shared" ref="G11:M11" si="0">G8+G9+G10+G4</f>
        <v>305650</v>
      </c>
      <c r="H11" s="120">
        <f t="shared" si="0"/>
        <v>-30408811</v>
      </c>
      <c r="I11" s="120">
        <f t="shared" si="0"/>
        <v>-6211872</v>
      </c>
      <c r="J11" s="120">
        <f t="shared" si="0"/>
        <v>12062576</v>
      </c>
      <c r="K11" s="120">
        <f t="shared" si="0"/>
        <v>113567352</v>
      </c>
      <c r="L11" s="120">
        <f t="shared" si="0"/>
        <v>21206376</v>
      </c>
      <c r="M11" s="55">
        <f t="shared" si="0"/>
        <v>117942095</v>
      </c>
      <c r="N11" s="5"/>
      <c r="O11" s="53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9"/>
      <c r="B12" s="60"/>
      <c r="C12" s="60"/>
      <c r="D12" s="60"/>
      <c r="E12" s="30"/>
      <c r="F12" s="30"/>
      <c r="G12" s="60"/>
      <c r="H12" s="30"/>
      <c r="I12" s="30"/>
      <c r="J12" s="30"/>
      <c r="K12" s="30"/>
      <c r="L12" s="30"/>
      <c r="M12" s="30"/>
      <c r="N12" s="5"/>
      <c r="O12" s="46"/>
      <c r="P12" s="47"/>
      <c r="Q12" s="47"/>
      <c r="R12" s="46"/>
      <c r="S12" s="47"/>
      <c r="T12" s="47"/>
      <c r="U12" s="47"/>
      <c r="V12" s="47"/>
      <c r="W12" s="47"/>
      <c r="X12" s="47"/>
      <c r="Y12" s="47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54" t="s">
        <v>171</v>
      </c>
      <c r="B13" s="120">
        <v>350910</v>
      </c>
      <c r="C13" s="120">
        <v>10045711</v>
      </c>
      <c r="D13" s="120">
        <v>8</v>
      </c>
      <c r="E13" s="120">
        <v>-2795983</v>
      </c>
      <c r="F13" s="120"/>
      <c r="G13" s="120">
        <v>235342</v>
      </c>
      <c r="H13" s="120">
        <v>-28974498</v>
      </c>
      <c r="I13" s="120">
        <v>-9504510</v>
      </c>
      <c r="J13" s="120">
        <v>10831217</v>
      </c>
      <c r="K13" s="120">
        <v>108903978</v>
      </c>
      <c r="L13" s="120">
        <v>45343677</v>
      </c>
      <c r="M13" s="120">
        <f>+SUM(B13:L13)</f>
        <v>134435852</v>
      </c>
      <c r="N13" s="5"/>
      <c r="O13" s="53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56"/>
      <c r="B14" s="57"/>
      <c r="C14" s="57"/>
      <c r="D14" s="57"/>
      <c r="E14" s="57"/>
      <c r="F14" s="58"/>
      <c r="G14" s="57"/>
      <c r="H14" s="57"/>
      <c r="I14" s="57"/>
      <c r="J14" s="57"/>
      <c r="K14" s="57"/>
      <c r="L14" s="57"/>
      <c r="M14" s="58"/>
      <c r="N14" s="5"/>
      <c r="O14" s="53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5">
      <c r="A15" s="48" t="s">
        <v>78</v>
      </c>
      <c r="B15" s="117">
        <v>0</v>
      </c>
      <c r="C15" s="117">
        <v>0</v>
      </c>
      <c r="D15" s="117">
        <v>0</v>
      </c>
      <c r="E15" s="117">
        <v>0</v>
      </c>
      <c r="F15" s="117"/>
      <c r="G15" s="117">
        <v>0</v>
      </c>
      <c r="H15" s="117">
        <v>0</v>
      </c>
      <c r="I15" s="117">
        <v>0</v>
      </c>
      <c r="J15" s="117">
        <v>0</v>
      </c>
      <c r="K15" s="117">
        <v>0</v>
      </c>
      <c r="L15" s="117">
        <v>12987561</v>
      </c>
      <c r="M15" s="117">
        <f>+SUM(B15:L15)</f>
        <v>12987561</v>
      </c>
      <c r="N15" s="5"/>
      <c r="O15" s="46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32" t="s">
        <v>37</v>
      </c>
      <c r="B16" s="118">
        <v>0</v>
      </c>
      <c r="C16" s="118">
        <v>0</v>
      </c>
      <c r="D16" s="118">
        <v>0</v>
      </c>
      <c r="E16" s="118">
        <v>-153016</v>
      </c>
      <c r="F16" s="118"/>
      <c r="G16" s="118">
        <v>-45980</v>
      </c>
      <c r="H16" s="118">
        <v>-2189806</v>
      </c>
      <c r="I16" s="118">
        <v>1785404</v>
      </c>
      <c r="J16" s="118">
        <v>0</v>
      </c>
      <c r="K16" s="118">
        <v>0</v>
      </c>
      <c r="L16" s="118">
        <v>0</v>
      </c>
      <c r="M16" s="118">
        <f>+SUM(B16:L16)</f>
        <v>-603398</v>
      </c>
      <c r="N16" s="5"/>
      <c r="O16" s="46"/>
      <c r="P16" s="47"/>
      <c r="Q16" s="47"/>
      <c r="R16" s="46"/>
      <c r="S16" s="47"/>
      <c r="T16" s="47"/>
      <c r="U16" s="47"/>
      <c r="V16" s="47"/>
      <c r="W16" s="47"/>
      <c r="X16" s="47"/>
      <c r="Y16" s="47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5">
      <c r="A17" s="48" t="s">
        <v>21</v>
      </c>
      <c r="B17" s="117">
        <v>0</v>
      </c>
      <c r="C17" s="117">
        <v>0</v>
      </c>
      <c r="D17" s="117">
        <v>0</v>
      </c>
      <c r="E17" s="117">
        <v>-153016</v>
      </c>
      <c r="F17" s="117"/>
      <c r="G17" s="117">
        <v>-45980</v>
      </c>
      <c r="H17" s="117">
        <v>-2189806</v>
      </c>
      <c r="I17" s="117">
        <v>1785404</v>
      </c>
      <c r="J17" s="117">
        <v>0</v>
      </c>
      <c r="K17" s="117">
        <v>0</v>
      </c>
      <c r="L17" s="117">
        <v>12987561</v>
      </c>
      <c r="M17" s="117">
        <f>+SUM(B17:L17)</f>
        <v>12384163</v>
      </c>
      <c r="N17" s="5"/>
      <c r="O17" s="53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48" t="s">
        <v>23</v>
      </c>
      <c r="B18" s="50">
        <v>0</v>
      </c>
      <c r="C18" s="50">
        <v>0</v>
      </c>
      <c r="D18" s="50">
        <v>0</v>
      </c>
      <c r="E18" s="50">
        <v>0</v>
      </c>
      <c r="F18" s="50"/>
      <c r="G18" s="50">
        <v>0</v>
      </c>
      <c r="H18" s="50">
        <v>0</v>
      </c>
      <c r="I18" s="50">
        <v>0</v>
      </c>
      <c r="J18" s="50">
        <v>0</v>
      </c>
      <c r="K18" s="50">
        <v>45343677</v>
      </c>
      <c r="L18" s="50">
        <v>-45343677</v>
      </c>
      <c r="M18" s="50">
        <f>+SUM(B18:L18)</f>
        <v>0</v>
      </c>
      <c r="N18" s="5"/>
      <c r="O18" s="49"/>
      <c r="P18" s="49"/>
      <c r="Q18" s="49"/>
      <c r="R18" s="49"/>
      <c r="S18" s="49"/>
      <c r="T18" s="49"/>
      <c r="U18" s="49"/>
      <c r="V18" s="49"/>
      <c r="W18" s="49"/>
      <c r="X18" s="51"/>
      <c r="Y18" s="51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48" t="s">
        <v>156</v>
      </c>
      <c r="B19" s="50">
        <v>0</v>
      </c>
      <c r="C19" s="50">
        <v>0</v>
      </c>
      <c r="D19" s="50">
        <v>0</v>
      </c>
      <c r="E19" s="50">
        <v>0</v>
      </c>
      <c r="F19" s="50"/>
      <c r="G19" s="50">
        <v>0</v>
      </c>
      <c r="H19" s="50">
        <v>0</v>
      </c>
      <c r="I19" s="50">
        <v>0</v>
      </c>
      <c r="J19" s="50">
        <v>634242</v>
      </c>
      <c r="K19" s="50">
        <v>-6995255</v>
      </c>
      <c r="L19" s="50">
        <v>0</v>
      </c>
      <c r="M19" s="50">
        <f>+SUM(B19:L19)</f>
        <v>-6361013</v>
      </c>
      <c r="N19" s="5"/>
      <c r="O19" s="49"/>
      <c r="P19" s="49"/>
      <c r="Q19" s="49"/>
      <c r="R19" s="49"/>
      <c r="S19" s="51"/>
      <c r="T19" s="51"/>
      <c r="U19" s="51"/>
      <c r="V19" s="49"/>
      <c r="W19" s="49"/>
      <c r="X19" s="49"/>
      <c r="Y19" s="51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>
      <c r="A20" s="48" t="s">
        <v>184</v>
      </c>
      <c r="B20" s="50">
        <v>3158190</v>
      </c>
      <c r="C20" s="50">
        <v>-3158190</v>
      </c>
      <c r="D20" s="50">
        <v>0</v>
      </c>
      <c r="E20" s="50">
        <v>0</v>
      </c>
      <c r="F20" s="50"/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/>
      <c r="N20" s="5"/>
      <c r="O20" s="49"/>
      <c r="P20" s="49"/>
      <c r="Q20" s="49"/>
      <c r="R20" s="49"/>
      <c r="S20" s="51"/>
      <c r="T20" s="51"/>
      <c r="U20" s="51"/>
      <c r="V20" s="49"/>
      <c r="W20" s="49"/>
      <c r="X20" s="49"/>
      <c r="Y20" s="51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 s="61" customFormat="1" ht="23.25" customHeight="1">
      <c r="A21" s="59" t="s">
        <v>183</v>
      </c>
      <c r="B21" s="119">
        <f>+B13+B17+B18+B19+B20</f>
        <v>3509100</v>
      </c>
      <c r="C21" s="119">
        <f t="shared" ref="C21:L21" si="1">+C13+C17+C18+C19+C20</f>
        <v>6887521</v>
      </c>
      <c r="D21" s="119">
        <f t="shared" si="1"/>
        <v>8</v>
      </c>
      <c r="E21" s="119">
        <f t="shared" si="1"/>
        <v>-2948999</v>
      </c>
      <c r="F21" s="119"/>
      <c r="G21" s="119">
        <f t="shared" si="1"/>
        <v>189362</v>
      </c>
      <c r="H21" s="119">
        <f t="shared" si="1"/>
        <v>-31164304</v>
      </c>
      <c r="I21" s="119">
        <f t="shared" si="1"/>
        <v>-7719106</v>
      </c>
      <c r="J21" s="119">
        <f t="shared" si="1"/>
        <v>11465459</v>
      </c>
      <c r="K21" s="119">
        <f t="shared" si="1"/>
        <v>147252400</v>
      </c>
      <c r="L21" s="119">
        <f t="shared" si="1"/>
        <v>12987561</v>
      </c>
      <c r="M21" s="119">
        <f t="shared" ref="C21:M21" si="2">+M13+M17+M18+M19</f>
        <v>140459002</v>
      </c>
      <c r="N21" s="5"/>
      <c r="O21" s="53"/>
      <c r="P21" s="49"/>
      <c r="Q21" s="49"/>
      <c r="R21" s="49"/>
      <c r="S21" s="51"/>
      <c r="T21" s="51"/>
      <c r="U21" s="51"/>
      <c r="V21" s="49"/>
      <c r="W21" s="49"/>
      <c r="X21" s="51"/>
      <c r="Y21" s="51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A22" s="62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O22" s="49"/>
      <c r="P22" s="49"/>
      <c r="Q22" s="49"/>
      <c r="R22" s="49"/>
      <c r="S22" s="49"/>
      <c r="T22" s="49"/>
      <c r="U22" s="49"/>
      <c r="V22" s="51"/>
      <c r="W22" s="51"/>
      <c r="X22" s="51"/>
      <c r="Y22" s="49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207"/>
      <c r="O23" s="49"/>
      <c r="P23" s="49"/>
      <c r="Q23" s="49"/>
      <c r="R23" s="49"/>
      <c r="S23" s="49"/>
      <c r="T23" s="49"/>
      <c r="U23" s="49"/>
      <c r="V23" s="49"/>
      <c r="W23" s="51"/>
      <c r="X23" s="49"/>
      <c r="Y23" s="51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 ht="12.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O24" s="49"/>
      <c r="P24"/>
      <c r="Q24"/>
      <c r="R24"/>
      <c r="S24"/>
      <c r="T24"/>
      <c r="U24"/>
      <c r="V24"/>
      <c r="W24"/>
      <c r="X24"/>
      <c r="Y24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O25" s="46"/>
      <c r="P25" s="47"/>
      <c r="Q25" s="47"/>
      <c r="R25" s="46"/>
      <c r="S25" s="47"/>
      <c r="T25" s="47"/>
      <c r="U25" s="47"/>
      <c r="V25" s="47"/>
      <c r="W25" s="47"/>
      <c r="X25" s="47"/>
      <c r="Y25" s="47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>
      <c r="D26" s="64"/>
    </row>
    <row r="27" spans="1:36">
      <c r="D27" s="64"/>
    </row>
    <row r="28" spans="1:36">
      <c r="D28" s="64"/>
    </row>
    <row r="29" spans="1:36">
      <c r="D29" s="64"/>
    </row>
    <row r="30" spans="1:36">
      <c r="D30" s="64"/>
    </row>
    <row r="32" spans="1:36">
      <c r="D32" s="64"/>
    </row>
    <row r="33" spans="3:4">
      <c r="D33" s="64"/>
    </row>
    <row r="37" spans="3:4">
      <c r="D37" s="65"/>
    </row>
    <row r="38" spans="3:4">
      <c r="C38" s="66"/>
      <c r="D38" s="67"/>
    </row>
    <row r="39" spans="3:4">
      <c r="C39" s="66"/>
      <c r="D39" s="67"/>
    </row>
    <row r="40" spans="3:4">
      <c r="C40" s="66"/>
      <c r="D40" s="67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view="pageBreakPreview" topLeftCell="A57" zoomScaleNormal="85" zoomScaleSheetLayoutView="100" workbookViewId="0">
      <selection activeCell="E1" sqref="E1:F1048576"/>
    </sheetView>
  </sheetViews>
  <sheetFormatPr defaultRowHeight="11.5"/>
  <cols>
    <col min="1" max="1" width="64.453125" style="7" customWidth="1"/>
    <col min="2" max="2" width="10.81640625" style="8" customWidth="1"/>
    <col min="3" max="3" width="21.1796875" style="8" customWidth="1"/>
    <col min="4" max="4" width="21.1796875" style="39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27.75" customHeight="1" thickBot="1">
      <c r="A1" s="204" t="s">
        <v>185</v>
      </c>
      <c r="B1" s="205"/>
      <c r="C1" s="205"/>
      <c r="D1" s="205"/>
      <c r="K1" s="9"/>
    </row>
    <row r="2" spans="1:16" ht="64.5" customHeight="1">
      <c r="A2" s="191" t="s">
        <v>173</v>
      </c>
      <c r="B2" s="115" t="s">
        <v>59</v>
      </c>
      <c r="C2" s="194" t="s">
        <v>186</v>
      </c>
      <c r="D2" s="194" t="s">
        <v>187</v>
      </c>
    </row>
    <row r="3" spans="1:16">
      <c r="A3" s="116"/>
      <c r="B3" s="112"/>
      <c r="C3" s="77">
        <v>45838</v>
      </c>
      <c r="D3" s="77">
        <v>45473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12" t="s">
        <v>123</v>
      </c>
      <c r="B5" s="13"/>
      <c r="C5" s="193">
        <f>+SUM(C32:C38)</f>
        <v>59566478</v>
      </c>
      <c r="D5" s="193">
        <f>+SUM(D32:D38)</f>
        <v>6325615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18" t="s">
        <v>78</v>
      </c>
      <c r="B6" s="19"/>
      <c r="C6" s="20">
        <v>12987561</v>
      </c>
      <c r="D6" s="20">
        <v>21206376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12" t="s">
        <v>83</v>
      </c>
      <c r="B7" s="13"/>
      <c r="C7" s="16">
        <f>+SUM(C8:C23)</f>
        <v>25145856</v>
      </c>
      <c r="D7" s="16">
        <f>+SUM(D8:D23)</f>
        <v>6381975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18" t="s">
        <v>84</v>
      </c>
      <c r="B8" s="13">
        <v>15</v>
      </c>
      <c r="C8" s="117">
        <v>7667450</v>
      </c>
      <c r="D8" s="117">
        <v>5981770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18" t="s">
        <v>85</v>
      </c>
      <c r="B9" s="13">
        <v>7</v>
      </c>
      <c r="C9" s="117">
        <v>-267149</v>
      </c>
      <c r="D9" s="117">
        <v>684950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18" t="s">
        <v>86</v>
      </c>
      <c r="B10" s="13"/>
      <c r="C10" s="117">
        <v>526620</v>
      </c>
      <c r="D10" s="117">
        <v>414156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18" t="s">
        <v>87</v>
      </c>
      <c r="B11" s="13">
        <v>11</v>
      </c>
      <c r="C11" s="117">
        <v>248185</v>
      </c>
      <c r="D11" s="117">
        <v>117008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18" t="s">
        <v>88</v>
      </c>
      <c r="B12" s="13">
        <v>11</v>
      </c>
      <c r="C12" s="117">
        <v>3038650</v>
      </c>
      <c r="D12" s="117">
        <v>1695293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18" t="s">
        <v>89</v>
      </c>
      <c r="B13" s="13"/>
      <c r="C13" s="117">
        <v>69957</v>
      </c>
      <c r="D13" s="117">
        <v>244898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>
      <c r="A14" s="18" t="s">
        <v>90</v>
      </c>
      <c r="B14" s="13"/>
      <c r="C14" s="117">
        <v>0</v>
      </c>
      <c r="D14" s="117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5">
      <c r="A15" s="18" t="s">
        <v>91</v>
      </c>
      <c r="B15" s="13">
        <v>17</v>
      </c>
      <c r="C15" s="117">
        <v>-2427729</v>
      </c>
      <c r="D15" s="117">
        <v>-1775921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18" t="s">
        <v>92</v>
      </c>
      <c r="B16" s="13">
        <v>18</v>
      </c>
      <c r="C16" s="117">
        <v>5180840</v>
      </c>
      <c r="D16" s="117">
        <v>6744058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18" t="s">
        <v>93</v>
      </c>
      <c r="B17" s="13">
        <v>20</v>
      </c>
      <c r="C17" s="117">
        <v>3241362</v>
      </c>
      <c r="D17" s="117">
        <v>-224250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18" t="s">
        <v>94</v>
      </c>
      <c r="B18" s="13">
        <v>16</v>
      </c>
      <c r="C18" s="117">
        <v>-3870790</v>
      </c>
      <c r="D18" s="117">
        <v>-4390053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18" t="s">
        <v>95</v>
      </c>
      <c r="B19" s="13">
        <v>16</v>
      </c>
      <c r="C19" s="117">
        <v>5810877</v>
      </c>
      <c r="D19" s="117">
        <v>6242496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23">
      <c r="A20" s="18" t="s">
        <v>125</v>
      </c>
      <c r="B20" s="24">
        <v>16</v>
      </c>
      <c r="C20" s="117">
        <v>67639</v>
      </c>
      <c r="D20" s="117">
        <v>0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5">
      <c r="A21" s="18" t="s">
        <v>158</v>
      </c>
      <c r="B21" s="24"/>
      <c r="C21" s="117">
        <v>-1620380</v>
      </c>
      <c r="D21" s="117">
        <v>3040700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5" t="s">
        <v>126</v>
      </c>
      <c r="B22" s="13"/>
      <c r="C22" s="117">
        <v>17984843</v>
      </c>
      <c r="D22" s="117">
        <v>8770491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5">
      <c r="A23" s="25" t="s">
        <v>161</v>
      </c>
      <c r="B23" s="13"/>
      <c r="C23" s="117">
        <v>-10504519</v>
      </c>
      <c r="D23" s="117">
        <v>-21163621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7" t="s">
        <v>96</v>
      </c>
      <c r="B24" s="28"/>
      <c r="C24" s="119">
        <f>+SUM(C26:C31)</f>
        <v>25307293</v>
      </c>
      <c r="D24" s="29">
        <f>+SUM(D26:D31)</f>
        <v>-17368334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5">
      <c r="A25" s="18"/>
      <c r="B25" s="13"/>
      <c r="C25" s="31"/>
      <c r="D25" s="31"/>
      <c r="F25" s="1"/>
      <c r="K25"/>
      <c r="L25" s="17"/>
      <c r="M25" s="17"/>
      <c r="N25" s="17"/>
      <c r="O25" s="17"/>
    </row>
    <row r="26" spans="1:15" ht="12.5">
      <c r="A26" s="18" t="s">
        <v>137</v>
      </c>
      <c r="B26" s="13"/>
      <c r="C26" s="117">
        <v>3817858</v>
      </c>
      <c r="D26" s="117">
        <v>3290878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5">
      <c r="A27" s="18" t="s">
        <v>97</v>
      </c>
      <c r="B27" s="13"/>
      <c r="C27" s="117">
        <v>-10209086</v>
      </c>
      <c r="D27" s="117">
        <v>-20295653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18" t="s">
        <v>98</v>
      </c>
      <c r="B28" s="13"/>
      <c r="C28" s="117">
        <v>2266306</v>
      </c>
      <c r="D28" s="117">
        <v>-753229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18" t="s">
        <v>99</v>
      </c>
      <c r="B29" s="13"/>
      <c r="C29" s="117">
        <v>24427735</v>
      </c>
      <c r="D29" s="117">
        <v>-10018988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18" t="s">
        <v>100</v>
      </c>
      <c r="B30" s="13"/>
      <c r="C30" s="117">
        <v>5572652</v>
      </c>
      <c r="D30" s="117">
        <v>10859726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18" t="s">
        <v>101</v>
      </c>
      <c r="B31" s="13"/>
      <c r="C31" s="117">
        <v>-568172</v>
      </c>
      <c r="D31" s="117">
        <v>-451068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5">
      <c r="A32" s="27" t="s">
        <v>102</v>
      </c>
      <c r="B32" s="28"/>
      <c r="C32" s="29">
        <f>+C6+C7+C24</f>
        <v>63440710</v>
      </c>
      <c r="D32" s="29">
        <f>+D6+D7+D24</f>
        <v>10220017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5">
      <c r="A33" s="12"/>
      <c r="B33" s="19"/>
      <c r="C33" s="31"/>
      <c r="D33" s="31"/>
      <c r="F33" s="1"/>
      <c r="K33"/>
      <c r="L33" s="17"/>
      <c r="M33" s="17"/>
      <c r="N33" s="17"/>
      <c r="O33" s="17"/>
    </row>
    <row r="34" spans="1:15" ht="12.5">
      <c r="A34" s="18" t="s">
        <v>3</v>
      </c>
      <c r="B34" s="13"/>
      <c r="C34" s="117">
        <v>-4982274</v>
      </c>
      <c r="D34" s="117">
        <v>-6446502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18" t="s">
        <v>4</v>
      </c>
      <c r="B35" s="13"/>
      <c r="C35" s="117">
        <v>4725856</v>
      </c>
      <c r="D35" s="117">
        <v>4515893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23">
      <c r="A36" s="18" t="s">
        <v>124</v>
      </c>
      <c r="B36" s="24"/>
      <c r="C36" s="117">
        <v>-109545</v>
      </c>
      <c r="D36" s="117">
        <v>-101316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5">
      <c r="A37" s="18" t="s">
        <v>103</v>
      </c>
      <c r="B37" s="13"/>
      <c r="C37" s="117">
        <v>-2549319</v>
      </c>
      <c r="D37" s="117">
        <v>-1513812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18" t="s">
        <v>104</v>
      </c>
      <c r="B38" s="13"/>
      <c r="C38" s="117">
        <v>-958950</v>
      </c>
      <c r="D38" s="117">
        <v>-348665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5">
      <c r="A39" s="27" t="s">
        <v>138</v>
      </c>
      <c r="B39" s="28"/>
      <c r="C39" s="119">
        <f>+SUM(C41:C46)</f>
        <v>-9233208</v>
      </c>
      <c r="D39" s="119">
        <f>+SUM(D41:D46)</f>
        <v>-17856713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5">
      <c r="A40" s="18"/>
      <c r="B40" s="13"/>
      <c r="C40" s="31"/>
      <c r="D40" s="31"/>
      <c r="F40" s="1"/>
      <c r="K40"/>
      <c r="L40" s="17"/>
      <c r="M40" s="17"/>
      <c r="N40" s="17"/>
      <c r="O40" s="17"/>
    </row>
    <row r="41" spans="1:15" ht="12.5">
      <c r="A41" s="18" t="s">
        <v>105</v>
      </c>
      <c r="B41" s="13"/>
      <c r="C41" s="117">
        <v>519062</v>
      </c>
      <c r="D41" s="117">
        <v>135832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18" t="s">
        <v>106</v>
      </c>
      <c r="B42" s="13">
        <v>8</v>
      </c>
      <c r="C42" s="117">
        <v>-10886866</v>
      </c>
      <c r="D42" s="117">
        <v>-18434217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18" t="s">
        <v>107</v>
      </c>
      <c r="B43" s="13">
        <v>9</v>
      </c>
      <c r="C43" s="117">
        <v>-2040005</v>
      </c>
      <c r="D43" s="117">
        <v>-1388686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5">
      <c r="A44" s="18" t="s">
        <v>108</v>
      </c>
      <c r="B44" s="13"/>
      <c r="C44" s="117">
        <v>3189085</v>
      </c>
      <c r="D44" s="117">
        <v>1929974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5">
      <c r="A45" s="18" t="s">
        <v>68</v>
      </c>
      <c r="B45" s="13"/>
      <c r="C45" s="117">
        <v>0</v>
      </c>
      <c r="D45" s="117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18" t="s">
        <v>133</v>
      </c>
      <c r="B46" s="13"/>
      <c r="C46" s="117">
        <v>-14484</v>
      </c>
      <c r="D46" s="117">
        <v>-99616</v>
      </c>
      <c r="F46" s="1"/>
      <c r="K46"/>
      <c r="L46" s="17"/>
      <c r="M46" s="17"/>
      <c r="N46" s="17"/>
      <c r="O46" s="17"/>
    </row>
    <row r="47" spans="1:15" s="34" customFormat="1" ht="21.75" customHeight="1">
      <c r="A47" s="27" t="s">
        <v>132</v>
      </c>
      <c r="B47" s="28"/>
      <c r="C47" s="29">
        <f>+SUM(C49:C54)</f>
        <v>-14030460</v>
      </c>
      <c r="D47" s="29">
        <f>+SUM(D49:D54)</f>
        <v>17978096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5">
      <c r="A48" s="18"/>
      <c r="B48" s="13"/>
      <c r="C48" s="31"/>
      <c r="D48" s="31"/>
      <c r="F48" s="1"/>
      <c r="H48" s="7"/>
      <c r="I48" s="7"/>
      <c r="J48" s="7"/>
      <c r="K48"/>
      <c r="L48" s="17"/>
      <c r="M48" s="17"/>
      <c r="N48" s="17"/>
      <c r="O48" s="17"/>
    </row>
    <row r="49" spans="1:15" ht="12.5">
      <c r="A49" s="18" t="s">
        <v>109</v>
      </c>
      <c r="B49" s="13">
        <v>5</v>
      </c>
      <c r="C49" s="117">
        <v>24838553</v>
      </c>
      <c r="D49" s="117">
        <v>69574834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18" t="s">
        <v>110</v>
      </c>
      <c r="B50" s="13">
        <v>5</v>
      </c>
      <c r="C50" s="117">
        <v>-30018314</v>
      </c>
      <c r="D50" s="117">
        <v>-25193105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5">
      <c r="A51" s="18" t="s">
        <v>73</v>
      </c>
      <c r="B51" s="13"/>
      <c r="C51" s="117">
        <v>-6361013</v>
      </c>
      <c r="D51" s="117">
        <v>-21559036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5">
      <c r="A52" s="18" t="s">
        <v>3</v>
      </c>
      <c r="B52" s="13"/>
      <c r="C52" s="117">
        <v>-4434130</v>
      </c>
      <c r="D52" s="117">
        <v>-6348047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5">
      <c r="A53" s="18" t="s">
        <v>4</v>
      </c>
      <c r="B53" s="13"/>
      <c r="C53" s="117">
        <v>2412531</v>
      </c>
      <c r="D53" s="117">
        <v>1797572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5">
      <c r="A54" s="18" t="s">
        <v>139</v>
      </c>
      <c r="B54" s="13">
        <v>5</v>
      </c>
      <c r="C54" s="117">
        <v>-468087</v>
      </c>
      <c r="D54" s="117">
        <v>-294122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4" customFormat="1" ht="23">
      <c r="A55" s="27" t="s">
        <v>152</v>
      </c>
      <c r="B55" s="28"/>
      <c r="C55" s="29">
        <f>+C5+C39+C47</f>
        <v>36302810</v>
      </c>
      <c r="D55" s="29">
        <f>+D5+D39+D47</f>
        <v>6446998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4" customFormat="1" ht="12.5">
      <c r="A56" s="12" t="s">
        <v>159</v>
      </c>
      <c r="B56" s="19"/>
      <c r="C56" s="117">
        <v>-5474537</v>
      </c>
      <c r="D56" s="117">
        <v>-6324642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4" customFormat="1" ht="12.5">
      <c r="A57" s="195" t="s">
        <v>151</v>
      </c>
      <c r="B57" s="196"/>
      <c r="C57" s="197">
        <v>90970</v>
      </c>
      <c r="D57" s="197">
        <v>35022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5">
      <c r="A58" s="27" t="s">
        <v>160</v>
      </c>
      <c r="B58" s="28"/>
      <c r="C58" s="29">
        <v>30919243</v>
      </c>
      <c r="D58" s="29">
        <v>157378</v>
      </c>
      <c r="F58" s="1"/>
      <c r="K58" s="17"/>
      <c r="L58" s="17"/>
      <c r="M58" s="17"/>
      <c r="N58" s="17"/>
      <c r="O58" s="17"/>
    </row>
    <row r="59" spans="1:15" ht="12.5">
      <c r="B59" s="13"/>
      <c r="C59" s="31"/>
      <c r="D59" s="31"/>
      <c r="F59" s="1"/>
      <c r="K59" s="17"/>
      <c r="L59" s="17"/>
      <c r="M59" s="17"/>
      <c r="N59" s="17"/>
      <c r="O59" s="17"/>
    </row>
    <row r="60" spans="1:15" ht="12.5">
      <c r="A60" s="27" t="s">
        <v>111</v>
      </c>
      <c r="B60" s="28"/>
      <c r="C60" s="29">
        <v>26052049</v>
      </c>
      <c r="D60" s="29">
        <v>25594450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5">
      <c r="A61" s="18"/>
      <c r="B61" s="13"/>
      <c r="C61" s="31"/>
      <c r="D61" s="31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5">
      <c r="A62" s="27" t="s">
        <v>112</v>
      </c>
      <c r="B62" s="28"/>
      <c r="C62" s="29">
        <f>+C55+C60+C57+C56</f>
        <v>56971292</v>
      </c>
      <c r="D62" s="29">
        <f>+D55+D60+D57+D56</f>
        <v>25751828</v>
      </c>
      <c r="F62" s="1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5"/>
      <c r="C63" s="36"/>
      <c r="D63" s="37"/>
      <c r="E63" s="2"/>
      <c r="G63" s="38"/>
      <c r="H63" s="38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2025-07-30T13:16:20Z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