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4\Q4'24\Summary Financials\İnternet Version\"/>
    </mc:Choice>
  </mc:AlternateContent>
  <xr:revisionPtr revIDLastSave="0" documentId="8_{A11B3711-0AC9-46E7-9F42-6675B29B63E4}" xr6:coauthVersionLast="47" xr6:coauthVersionMax="47" xr10:uidLastSave="{00000000-0000-0000-0000-000000000000}"/>
  <bookViews>
    <workbookView xWindow="-120" yWindow="-120" windowWidth="29040" windowHeight="15720" tabRatio="859" activeTab="5" xr2:uid="{00000000-000D-0000-FFFF-FFFF00000000}"/>
  </bookViews>
  <sheets>
    <sheet name="Assets" sheetId="37" r:id="rId1"/>
    <sheet name="Liabilities" sheetId="38" r:id="rId2"/>
    <sheet name="Profit or Loss " sheetId="39" r:id="rId3"/>
    <sheet name="Comprehensive Income Statement" sheetId="40" r:id="rId4"/>
    <sheet name="Changes In Equity" sheetId="33" r:id="rId5"/>
    <sheet name="Statement of Cash Flow" sheetId="34" r:id="rId6"/>
  </sheets>
  <definedNames>
    <definedName name="_Key1" localSheetId="0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Order1" hidden="1">0</definedName>
    <definedName name="_Order2" hidden="1">0</definedName>
    <definedName name="_Sort" localSheetId="0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AS2DocOpenMode" hidden="1">"AS2DocumentEdit"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154" localSheetId="5">'Statement of Cash Flow'!#REF!</definedName>
    <definedName name="OLE_LINK3" localSheetId="5">'Statement of Cash Flow'!$G$5</definedName>
    <definedName name="OLE_LINK41" localSheetId="1">Liabilities!$D$29</definedName>
    <definedName name="OLE_LINK43" localSheetId="0">Assets!#REF!</definedName>
    <definedName name="OLE_LINK64" localSheetId="1">Liabilities!#REF!</definedName>
    <definedName name="_xlnm.Print_Area" localSheetId="0">Assets!$A$1:$D$37</definedName>
    <definedName name="_xlnm.Print_Area" localSheetId="4">'Changes In Equity'!$A$1:$M$20</definedName>
    <definedName name="_xlnm.Print_Area" localSheetId="3">'Comprehensive Income Statement'!$A$1:$D$26</definedName>
    <definedName name="_xlnm.Print_Area" localSheetId="1">Liabilities!$A$1:$D$55</definedName>
    <definedName name="_xlnm.Print_Area" localSheetId="2">'Profit or Loss '!$A$1:$D$36</definedName>
    <definedName name="_xlnm.Print_Area" localSheetId="5">'Statement of Cash Flow'!$A$1:$D$62</definedName>
    <definedName name="SAPFuncF4Help" localSheetId="0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2" hidden="1">Main.SAPF4Help()</definedName>
    <definedName name="SAPFuncF4Help" hidden="1">Main.SAPF4Help()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33" l="1"/>
  <c r="D24" i="40" l="1"/>
  <c r="G11" i="33"/>
  <c r="D26" i="40"/>
  <c r="E11" i="33"/>
  <c r="C11" i="33"/>
  <c r="L11" i="33"/>
  <c r="K11" i="33"/>
  <c r="D11" i="33"/>
  <c r="J11" i="33"/>
  <c r="I11" i="33"/>
  <c r="H11" i="33"/>
  <c r="D30" i="39" l="1"/>
  <c r="C9" i="39"/>
  <c r="C30" i="39" l="1"/>
  <c r="D9" i="39"/>
  <c r="C17" i="39"/>
  <c r="C22" i="39" l="1"/>
  <c r="D17" i="39"/>
  <c r="C28" i="39" l="1"/>
  <c r="D22" i="39"/>
  <c r="C34" i="39" l="1"/>
  <c r="D28" i="39"/>
  <c r="D34" i="39" l="1"/>
  <c r="C36" i="39" l="1"/>
  <c r="D36" i="39"/>
  <c r="D39" i="34" l="1"/>
  <c r="D47" i="34" l="1"/>
  <c r="D7" i="34"/>
  <c r="D24" i="34"/>
  <c r="C24" i="40" l="1"/>
  <c r="C26" i="40" l="1"/>
  <c r="M13" i="33" l="1"/>
  <c r="M18" i="33"/>
  <c r="M4" i="33"/>
  <c r="D32" i="34" l="1"/>
  <c r="M19" i="33"/>
  <c r="M7" i="33"/>
  <c r="M10" i="33"/>
  <c r="M9" i="33"/>
  <c r="M16" i="33"/>
  <c r="M6" i="33"/>
  <c r="D5" i="34" l="1"/>
  <c r="D55" i="34" l="1"/>
  <c r="D62" i="34" l="1"/>
  <c r="C20" i="33"/>
  <c r="D20" i="33"/>
  <c r="J20" i="33"/>
  <c r="K20" i="33" l="1"/>
  <c r="H20" i="33" l="1"/>
  <c r="E20" i="33" l="1"/>
  <c r="G20" i="33" l="1"/>
  <c r="I20" i="33" l="1"/>
  <c r="M15" i="33" l="1"/>
  <c r="C26" i="38" l="1"/>
  <c r="D26" i="38" l="1"/>
  <c r="L20" i="33" l="1"/>
  <c r="D20" i="37" l="1"/>
  <c r="C20" i="37" l="1"/>
  <c r="B20" i="33" l="1"/>
  <c r="M17" i="33"/>
  <c r="M8" i="33"/>
  <c r="M11" i="33" l="1"/>
  <c r="M20" i="33" l="1"/>
  <c r="D5" i="38" l="1"/>
  <c r="D40" i="38"/>
  <c r="D55" i="38" l="1"/>
  <c r="C5" i="38" l="1"/>
  <c r="C40" i="38" l="1"/>
  <c r="C55" i="38" l="1"/>
  <c r="D5" i="37"/>
  <c r="C5" i="37"/>
  <c r="C37" i="37" l="1"/>
  <c r="D37" i="37"/>
  <c r="C47" i="34" l="1"/>
  <c r="C39" i="34" l="1"/>
  <c r="C7" i="34" l="1"/>
  <c r="C24" i="34" l="1"/>
  <c r="C32" i="34" l="1"/>
  <c r="C5" i="34" l="1"/>
  <c r="C55" i="34" l="1"/>
  <c r="C62" i="34"/>
</calcChain>
</file>

<file path=xl/sharedStrings.xml><?xml version="1.0" encoding="utf-8"?>
<sst xmlns="http://schemas.openxmlformats.org/spreadsheetml/2006/main" count="238" uniqueCount="188">
  <si>
    <t>28,29</t>
  </si>
  <si>
    <t>17,25</t>
  </si>
  <si>
    <t>17,29</t>
  </si>
  <si>
    <t>10,11,33</t>
  </si>
  <si>
    <t>Liabilities</t>
  </si>
  <si>
    <t>Prior period 
Audited</t>
  </si>
  <si>
    <t>Current period 
Audited</t>
  </si>
  <si>
    <t>31 December 2024</t>
  </si>
  <si>
    <t>31 December 2023</t>
  </si>
  <si>
    <t>Notes</t>
  </si>
  <si>
    <t>(Amounts are expressed in thousands of Turkish Lira (“TRY”), unless otherwise stated, with the purchasing power of the Turkish
Lira as of 31 December 2024.)</t>
  </si>
  <si>
    <t>1 January-
31 December 2024</t>
  </si>
  <si>
    <t>1 January-
31 December 2023</t>
  </si>
  <si>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</si>
  <si>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</si>
  <si>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</si>
  <si>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</si>
  <si>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</si>
  <si>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Due from third parties</t>
  </si>
  <si>
    <t>Other receivables</t>
  </si>
  <si>
    <t>Contract assets from sale of goods and service contracts</t>
  </si>
  <si>
    <t>Inventories</t>
  </si>
  <si>
    <t>Prepaid expenses</t>
  </si>
  <si>
    <t>Other current assets</t>
  </si>
  <si>
    <t>Derivative financial assets</t>
  </si>
  <si>
    <t>Non-current assets</t>
  </si>
  <si>
    <t>Financial assets</t>
  </si>
  <si>
    <t>Property, plant and equipment</t>
  </si>
  <si>
    <t>Intangible assets</t>
  </si>
  <si>
    <t xml:space="preserve">   - Other Intangible Assets</t>
  </si>
  <si>
    <t xml:space="preserve">   - Goodwill</t>
  </si>
  <si>
    <t>The right-of- use assets</t>
  </si>
  <si>
    <t>Deferred tax asset</t>
  </si>
  <si>
    <t>Investments in associates and joint ventures</t>
  </si>
  <si>
    <t>Derivative financial instruments</t>
  </si>
  <si>
    <t>Total assets</t>
  </si>
  <si>
    <t>Current liabilities</t>
  </si>
  <si>
    <t>Current borrowings</t>
  </si>
  <si>
    <t xml:space="preserve">   - Bank borrowings</t>
  </si>
  <si>
    <t>Short- term portion of long-term borrowings</t>
  </si>
  <si>
    <t xml:space="preserve">   - Issued debt instruments</t>
  </si>
  <si>
    <t xml:space="preserve">   - Lease liabilities</t>
  </si>
  <si>
    <t xml:space="preserve">   - Other short term borrowings</t>
  </si>
  <si>
    <t>Trade payables</t>
  </si>
  <si>
    <t xml:space="preserve">   - Due to related parties</t>
  </si>
  <si>
    <t xml:space="preserve">   - Due to third parties</t>
  </si>
  <si>
    <t>Other payables</t>
  </si>
  <si>
    <t>Deferred revenue</t>
  </si>
  <si>
    <t>Short-term provisions</t>
  </si>
  <si>
    <t xml:space="preserve">   - Other provisions</t>
  </si>
  <si>
    <t>Employee benefit liabilities</t>
  </si>
  <si>
    <t>Current tax liabilities</t>
  </si>
  <si>
    <t>Non-current liabilities</t>
  </si>
  <si>
    <t>Long Term Borrowings</t>
  </si>
  <si>
    <t xml:space="preserve">   -Other long term borrowings</t>
  </si>
  <si>
    <t>Long-term provisions</t>
  </si>
  <si>
    <t xml:space="preserve">   - Provision for employment termination benefits</t>
  </si>
  <si>
    <t>Deferred tax liabilities</t>
  </si>
  <si>
    <t>Derivative financial liabilities</t>
  </si>
  <si>
    <t>Equity</t>
  </si>
  <si>
    <t>Paid-in capital</t>
  </si>
  <si>
    <t>Inflation adjustments on capital</t>
  </si>
  <si>
    <t>Share premium</t>
  </si>
  <si>
    <t>Other comprehensive income/ (loss)
not to be reclassified under profit or loss</t>
  </si>
  <si>
    <t xml:space="preserve">   - Losses on remeasurements of defined
       benefit plans</t>
  </si>
  <si>
    <t>Other comprehensive income / (loss)
to be reclassified in profit or loss</t>
  </si>
  <si>
    <t xml:space="preserve">   -Gains from financial assets measured at
      fair value through other comprehensive income</t>
  </si>
  <si>
    <t xml:space="preserve">    -Exchange Differences on Translation</t>
  </si>
  <si>
    <t xml:space="preserve">    -Losses on cash flow hedges</t>
  </si>
  <si>
    <t>Restricted reserves</t>
  </si>
  <si>
    <t>Retained earnings</t>
  </si>
  <si>
    <t>Net profit for the period</t>
  </si>
  <si>
    <t>Total liabilities and equity</t>
  </si>
  <si>
    <t>Continued operations</t>
  </si>
  <si>
    <t>Revenue</t>
  </si>
  <si>
    <t xml:space="preserve">Cost of sales </t>
  </si>
  <si>
    <t>Gross profit</t>
  </si>
  <si>
    <t>Marketing expenses</t>
  </si>
  <si>
    <t xml:space="preserve">General administrative expenses </t>
  </si>
  <si>
    <t>Research and development expenses</t>
  </si>
  <si>
    <t>Other income from operating activities</t>
  </si>
  <si>
    <t>Other expenses from operating activities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</si>
  <si>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</si>
  <si>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</si>
  <si>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</si>
  <si>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</si>
  <si>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income</t>
  </si>
  <si>
    <t>Financial expenses</t>
  </si>
  <si>
    <t>Monetary gain / (loss)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</si>
  <si>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</si>
  <si>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</si>
  <si>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</si>
  <si>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</si>
  <si>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</t>
  </si>
  <si>
    <t>Earnings per share with a nominal value Kr 1</t>
  </si>
  <si>
    <t>Other comprehensive income / (expense)</t>
  </si>
  <si>
    <t>Other comprehensive income not to be reclassified to profit or loss</t>
  </si>
  <si>
    <t>(Losses) / gains on remeasurements of defined benefit plans</t>
  </si>
  <si>
    <t>Other comprehensive income tax not to be reclassified to profit or loss</t>
  </si>
  <si>
    <t>Taxes relating to remeasurements of defined benefit plans</t>
  </si>
  <si>
    <t>Other comprehensive income to be reclassified to profit or loss</t>
  </si>
  <si>
    <t>Gains/(losses) from financial assets measured at
   fair value through other comprehensive income</t>
  </si>
  <si>
    <t>Other comprehensive income relating to cash flow hedges</t>
  </si>
  <si>
    <t>Exchange Differences on Translation</t>
  </si>
  <si>
    <t>Other comprehensive income taxes to be reclassified to profit or loss</t>
  </si>
  <si>
    <t>Taxes relating to gains / (losses) from financial assets measured
   at fair value through other comprehensive income</t>
  </si>
  <si>
    <t>Taxes relating to cash flow hedges</t>
  </si>
  <si>
    <t>Other comprehensive (loss) / income</t>
  </si>
  <si>
    <t>Total comprehensive income</t>
  </si>
  <si>
    <t>FORD OTOMOTİV SANAYİ A.Ş. 
CONSOLIDATED STATEMENT OF FINANCIAL POSITION AS AT 31 DECEMBER 2024 AND 31 DECEMBER 2023</t>
  </si>
  <si>
    <t>FORD OTOMOTİV SANAYİ A.Ş.
CONSOLIDATED STATEMENT OF FINANCIAL POSITION AS AT 31 DECEMBER 2024 AND 31 DECEMBER 2023</t>
  </si>
  <si>
    <t>FORD OTOMOTİV SANAYİ A.Ş.
CONSOLIDATED STATEMENTS OF PROFIT OR LOSS FOR THE YEARS ENDED 31 DECEMBER 2024 AND 2023</t>
  </si>
  <si>
    <t>FORD OTOMOTİV SANAYİ A.Ş.
CONSOLIDATED STATEMENTS OF OTHER COMPREHENSIVE INCOME FOR THE YEARS ENDED 31 DECEMBER 2024 AND 2023</t>
  </si>
  <si>
    <t>FORD OTOMOTİV SANAYİ A.Ş. 
CONSOLIDATED STATEMENTS OF CHANGES IN EQUITY FOR THE YEARS 31 DECEMBER 2024 AND 2023</t>
  </si>
  <si>
    <t xml:space="preserve"> Other 
 comprehensive income
 not to be 
 reclassified in
 profit or loss</t>
  </si>
  <si>
    <t>Other
comprehensive income
to be
reclassfied in
profit or loss</t>
  </si>
  <si>
    <t>Retained Earnings</t>
  </si>
  <si>
    <t>Paid-in
capital</t>
  </si>
  <si>
    <t>Share
premium</t>
  </si>
  <si>
    <t>Gains / (losses) on
remeasurements of defined
benefit plans</t>
  </si>
  <si>
    <t xml:space="preserve"> Gain / (losses) from
 financial assets
 measured at fair
value through other
 comprehensive
 income</t>
  </si>
  <si>
    <t>Cash flow
hedge
reserve</t>
  </si>
  <si>
    <t xml:space="preserve">Exchange 
Differences 
on Translation
</t>
  </si>
  <si>
    <t>Restricted
Reserves</t>
  </si>
  <si>
    <t>Accumulated profit</t>
  </si>
  <si>
    <t>Net 
Profit</t>
  </si>
  <si>
    <t>Total 
equity</t>
  </si>
  <si>
    <t>Balances at January 1, 2023</t>
  </si>
  <si>
    <t>Profit for the period</t>
  </si>
  <si>
    <t>Other comprehensive income/ (loss)</t>
  </si>
  <si>
    <t>Transfers</t>
  </si>
  <si>
    <t>Dividends paid</t>
  </si>
  <si>
    <t>Balances at January 1, 2024</t>
  </si>
  <si>
    <t>Profit/ (loss) for the period</t>
  </si>
  <si>
    <t>Balances at December 31, 2023</t>
  </si>
  <si>
    <t>Balances at December 31, 2024</t>
  </si>
  <si>
    <t>FORD OTOMOTİV SANAYİ A.Ş.
CONSOLIDATED STATEMENT OF CASH FLOWS FOR THE YEARS ENDED 31 DECEMBER 2024 AND 2023</t>
  </si>
  <si>
    <t xml:space="preserve">Notes </t>
  </si>
  <si>
    <t>Cash flows generated from/ (used in) operating activities</t>
  </si>
  <si>
    <t>Adjustments to reconcile profit or loss</t>
  </si>
  <si>
    <t>Adjustments for depreciation and amortisation expense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</si>
  <si>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</si>
  <si>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</si>
  <si>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</si>
  <si>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</si>
  <si>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</si>
  <si>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</si>
  <si>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</si>
  <si>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interest expense</t>
  </si>
  <si>
    <t>Adjustments for tax expenses</t>
  </si>
  <si>
    <t>Adjustments for unearned financing income</t>
  </si>
  <si>
    <t>Adjustments for deferred financing expense</t>
  </si>
  <si>
    <t>Adjustments for (gain) / loss on sales of property, plant and equipment</t>
  </si>
  <si>
    <t>Adjustments for unrealised foreign exchange losses/(gains)</t>
  </si>
  <si>
    <t>Monetary (gain) / loss</t>
  </si>
  <si>
    <t>Other adjustments for which cash effects are investing or financing cash flow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</si>
  <si>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</si>
  <si>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</si>
  <si>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</si>
  <si>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</si>
  <si>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</si>
  <si>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liabilities</t>
  </si>
  <si>
    <t>Changes in working capital</t>
  </si>
  <si>
    <t>Interest paid</t>
  </si>
  <si>
    <t>Interest received</t>
  </si>
  <si>
    <t>Payments related with provisions for employee benefits</t>
  </si>
  <si>
    <t>Payments related with other provisions</t>
  </si>
  <si>
    <t>Taxes paid</t>
  </si>
  <si>
    <t>Cash flows generated from operations</t>
  </si>
  <si>
    <t>Cash flows used in investing activities</t>
  </si>
  <si>
    <t>Proceeds from sales of property, plant and equipment</t>
  </si>
  <si>
    <t>Purchase of property, plant and equipment</t>
  </si>
  <si>
    <t>Purchase of intangible assets</t>
  </si>
  <si>
    <t>Cash advances given</t>
  </si>
  <si>
    <t>Dividends received</t>
  </si>
  <si>
    <t>Cash outflows from acquisition or share or debt instruments of other enitities</t>
  </si>
  <si>
    <t>Proceeds from borrowings</t>
  </si>
  <si>
    <t>Cash outflows related to borrowings</t>
  </si>
  <si>
    <t>Dividends Paid</t>
  </si>
  <si>
    <t>Interest Received</t>
  </si>
  <si>
    <t xml:space="preserve">Cash outflows on debt payments from leasing agreements </t>
  </si>
  <si>
    <t>Cash flows (used in) / generated from financing activities</t>
  </si>
  <si>
    <t>Net increase (decrease) in cash and cash equivalents
before effect of exchange rate changes</t>
  </si>
  <si>
    <t>Monetary gain / (loss) on cash and cash equivalents</t>
  </si>
  <si>
    <t>Effect of exchange rate changes on cash and cash equivalents</t>
  </si>
  <si>
    <t>Net (decrease) / increase in cash and cash equivalents</t>
  </si>
  <si>
    <t>Cash and cash equivalents at the beginning of the period</t>
  </si>
  <si>
    <t>Cash and cash equivalents at the end of the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</si>
</sst>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_-* #,##0\ _₺_-;\-* #,##0\ _₺_-;_-* &quot;-&quot;??\ _₺_-;_-@_-"/>
    <numFmt numFmtId="182" formatCode="#,###;\(#,###\);\-"/>
    <numFmt numFmtId="183" formatCode="_(* #,##0_);_(* \(#,##0\);_(* &quot;-&quot;_);_(@_)"/>
    <numFmt numFmtId="184" formatCode="&quot;$&quot;\ #,##0_);\(&quot;$&quot;\ #,##0\)"/>
    <numFmt numFmtId="185" formatCode="&quot;$&quot;\ #,##0_);[Red]\(&quot;$&quot;\ #,##0\)"/>
    <numFmt numFmtId="186" formatCode="&quot;$&quot;\ #,##0.00_);\(&quot;$&quot;\ #,##0.00\)"/>
    <numFmt numFmtId="187" formatCode="&quot;$&quot;\ #,##0.00_);[Red]\(&quot;$&quot;\ #,##0.00\)"/>
    <numFmt numFmtId="188" formatCode="_(&quot;$&quot;\ * #,##0_);_(&quot;$&quot;\ * \(#,##0\);_(&quot;$&quot;\ * &quot;-&quot;_);_(@_)"/>
    <numFmt numFmtId="189" formatCode="&quot;$&quot;#,##0.00;[Red]&quot;$&quot;#,##0.00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  <font>
      <sz val="9"/>
      <color rgb="FFFF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94">
    <xf numFmtId="0" fontId="0" fillId="0" borderId="0">
      <alignment vertical="top"/>
    </xf>
    <xf numFmtId="9" fontId="8" fillId="2" borderId="0"/>
    <xf numFmtId="0" fontId="8" fillId="0" borderId="0"/>
    <xf numFmtId="42" fontId="8" fillId="0" borderId="0" applyFont="0" applyFill="0" applyBorder="0" applyAlignment="0" applyProtection="0"/>
    <xf numFmtId="8" fontId="9" fillId="0" borderId="0" applyFont="0" applyFill="0" applyBorder="0" applyAlignment="0" applyProtection="0"/>
    <xf numFmtId="0" fontId="10" fillId="0" borderId="0"/>
    <xf numFmtId="0" fontId="11" fillId="0" borderId="0" applyFont="0" applyBorder="0" applyAlignment="0">
      <alignment horizontal="centerContinuous"/>
    </xf>
    <xf numFmtId="0" fontId="12" fillId="1" borderId="0">
      <alignment horizontal="centerContinuous" vertical="center"/>
    </xf>
    <xf numFmtId="176" fontId="13" fillId="5" borderId="1">
      <alignment horizontal="left" vertical="center"/>
    </xf>
    <xf numFmtId="0" fontId="14" fillId="0" borderId="0"/>
    <xf numFmtId="167" fontId="7" fillId="0" borderId="0" applyFill="0" applyBorder="0" applyAlignment="0"/>
    <xf numFmtId="168" fontId="7" fillId="0" borderId="0" applyFill="0" applyBorder="0" applyAlignment="0"/>
    <xf numFmtId="169" fontId="7" fillId="0" borderId="0" applyFill="0" applyBorder="0" applyAlignment="0"/>
    <xf numFmtId="170" fontId="7" fillId="0" borderId="0" applyFill="0" applyBorder="0" applyAlignment="0"/>
    <xf numFmtId="171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16" fillId="0" borderId="2">
      <alignment horizontal="center"/>
    </xf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67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8" fontId="7" fillId="0" borderId="0" applyFont="0" applyFill="0" applyBorder="0" applyAlignment="0" applyProtection="0"/>
    <xf numFmtId="178" fontId="8" fillId="6" borderId="0" applyFont="0" applyBorder="0"/>
    <xf numFmtId="0" fontId="18" fillId="0" borderId="0" applyNumberFormat="0" applyFill="0" applyBorder="0" applyAlignment="0" applyProtection="0"/>
    <xf numFmtId="14" fontId="19" fillId="0" borderId="0" applyFill="0" applyBorder="0" applyAlignment="0"/>
    <xf numFmtId="15" fontId="20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1" fillId="0" borderId="3">
      <alignment horizontal="center"/>
    </xf>
    <xf numFmtId="3" fontId="22" fillId="0" borderId="0">
      <alignment horizontal="right"/>
    </xf>
    <xf numFmtId="2" fontId="18" fillId="0" borderId="0" applyFill="0" applyBorder="0" applyAlignment="0" applyProtection="0"/>
    <xf numFmtId="38" fontId="23" fillId="6" borderId="0" applyNumberFormat="0" applyBorder="0" applyAlignment="0" applyProtection="0"/>
    <xf numFmtId="0" fontId="24" fillId="0" borderId="4">
      <alignment vertical="center"/>
    </xf>
    <xf numFmtId="0" fontId="25" fillId="7" borderId="0">
      <alignment horizontal="center"/>
    </xf>
    <xf numFmtId="0" fontId="26" fillId="0" borderId="5" applyNumberFormat="0" applyAlignment="0" applyProtection="0">
      <alignment horizontal="left" vertical="center"/>
    </xf>
    <xf numFmtId="0" fontId="27" fillId="1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0" fontId="23" fillId="8" borderId="6" applyNumberFormat="0" applyBorder="0" applyAlignment="0" applyProtection="0"/>
    <xf numFmtId="0" fontId="9" fillId="0" borderId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30" fillId="0" borderId="0">
      <alignment horizontal="center"/>
    </xf>
    <xf numFmtId="0" fontId="31" fillId="0" borderId="7">
      <alignment horizontal="centerContinuous"/>
    </xf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32" fillId="0" borderId="0"/>
    <xf numFmtId="179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75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" fontId="9" fillId="0" borderId="0" applyFont="0" applyFill="0" applyBorder="0" applyAlignment="0" applyProtection="0"/>
    <xf numFmtId="40" fontId="33" fillId="10" borderId="0">
      <alignment horizontal="right"/>
    </xf>
    <xf numFmtId="0" fontId="34" fillId="10" borderId="0">
      <alignment horizontal="right"/>
    </xf>
    <xf numFmtId="0" fontId="35" fillId="10" borderId="3"/>
    <xf numFmtId="0" fontId="35" fillId="0" borderId="0" applyBorder="0">
      <alignment horizontal="centerContinuous"/>
    </xf>
    <xf numFmtId="0" fontId="36" fillId="0" borderId="0" applyBorder="0">
      <alignment horizontal="centerContinuous"/>
    </xf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171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10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0" fillId="0" borderId="0" applyNumberFormat="0" applyFont="0" applyFill="0" applyBorder="0" applyAlignment="0" applyProtection="0">
      <alignment horizontal="left"/>
    </xf>
    <xf numFmtId="15" fontId="20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15" fillId="0" borderId="8">
      <alignment horizontal="center"/>
    </xf>
    <xf numFmtId="3" fontId="20" fillId="0" borderId="0" applyFont="0" applyFill="0" applyBorder="0" applyAlignment="0" applyProtection="0"/>
    <xf numFmtId="0" fontId="20" fillId="11" borderId="0" applyNumberFormat="0" applyFont="0" applyBorder="0" applyAlignment="0" applyProtection="0"/>
    <xf numFmtId="0" fontId="8" fillId="9" borderId="0" applyNumberFormat="0" applyFont="0" applyBorder="0" applyAlignment="0" applyProtection="0"/>
    <xf numFmtId="0" fontId="8" fillId="3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" fontId="37" fillId="0" borderId="0" applyBorder="0">
      <alignment horizontal="left" vertical="top" wrapText="1"/>
    </xf>
    <xf numFmtId="180" fontId="20" fillId="0" borderId="0">
      <alignment horizontal="center"/>
    </xf>
    <xf numFmtId="49" fontId="19" fillId="0" borderId="0" applyFill="0" applyBorder="0" applyAlignment="0"/>
    <xf numFmtId="173" fontId="7" fillId="0" borderId="0" applyFill="0" applyBorder="0" applyAlignment="0"/>
    <xf numFmtId="174" fontId="7" fillId="0" borderId="0" applyFill="0" applyBorder="0" applyAlignment="0"/>
    <xf numFmtId="0" fontId="18" fillId="0" borderId="9" applyNumberFormat="0" applyFill="0" applyAlignment="0" applyProtection="0"/>
    <xf numFmtId="0" fontId="8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8" fillId="0" borderId="0"/>
    <xf numFmtId="166" fontId="38" fillId="0" borderId="0" applyFont="0" applyFill="0" applyBorder="0" applyAlignment="0" applyProtection="0"/>
    <xf numFmtId="0" fontId="39" fillId="0" borderId="0"/>
    <xf numFmtId="0" fontId="38" fillId="0" borderId="0"/>
    <xf numFmtId="166" fontId="38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8" fillId="0" borderId="0"/>
    <xf numFmtId="0" fontId="7" fillId="0" borderId="0">
      <alignment vertical="top"/>
    </xf>
    <xf numFmtId="0" fontId="2" fillId="0" borderId="0"/>
    <xf numFmtId="0" fontId="2" fillId="0" borderId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184" fontId="7" fillId="0" borderId="0" applyFill="0" applyBorder="0" applyAlignment="0"/>
    <xf numFmtId="185" fontId="7" fillId="0" borderId="0" applyFill="0" applyBorder="0" applyAlignment="0"/>
    <xf numFmtId="0" fontId="7" fillId="0" borderId="0">
      <alignment vertical="top"/>
    </xf>
    <xf numFmtId="186" fontId="7" fillId="0" borderId="0" applyFill="0" applyBorder="0" applyAlignment="0"/>
    <xf numFmtId="0" fontId="7" fillId="0" borderId="0">
      <alignment vertical="top"/>
    </xf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177" fontId="8" fillId="0" borderId="0"/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186" fontId="7" fillId="0" borderId="0" applyFill="0" applyBorder="0" applyAlignment="0"/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186" fontId="7" fillId="0" borderId="0" applyFill="0" applyBorder="0" applyAlignment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189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85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6" fontId="7" fillId="0" borderId="0" applyFill="0" applyBorder="0" applyAlignment="0"/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87" fontId="7" fillId="0" borderId="0" applyFill="0" applyBorder="0" applyAlignment="0"/>
    <xf numFmtId="188" fontId="7" fillId="0" borderId="0" applyFill="0" applyBorder="0" applyAlignment="0"/>
    <xf numFmtId="166" fontId="7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166" fontId="1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9" fontId="7" fillId="0" borderId="0" applyFont="0" applyFill="0" applyBorder="0" applyAlignment="0" applyProtection="0"/>
    <xf numFmtId="0" fontId="1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>
      <alignment vertical="top"/>
    </xf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49">
    <xf numFmtId="0" fontId="0" fillId="0" borderId="0" xfId="0" applyAlignment="1"/>
    <xf numFmtId="181" fontId="48" fillId="0" borderId="0" xfId="124" applyNumberFormat="1" applyFont="1" applyFill="1" applyAlignment="1">
      <alignment vertical="center"/>
    </xf>
    <xf numFmtId="181" fontId="48" fillId="0" borderId="0" xfId="124" applyNumberFormat="1" applyFont="1" applyFill="1" applyBorder="1" applyAlignment="1">
      <alignment vertical="center"/>
    </xf>
    <xf numFmtId="181" fontId="48" fillId="0" borderId="0" xfId="126" applyNumberFormat="1" applyFont="1" applyFill="1" applyBorder="1" applyAlignment="1">
      <alignment horizontal="center" vertical="center"/>
    </xf>
    <xf numFmtId="181" fontId="48" fillId="0" borderId="0" xfId="126" applyNumberFormat="1" applyFont="1" applyFill="1" applyAlignment="1">
      <alignment horizontal="center" vertical="center"/>
    </xf>
    <xf numFmtId="181" fontId="51" fillId="0" borderId="0" xfId="126" applyNumberFormat="1" applyFont="1" applyFill="1" applyAlignment="1"/>
    <xf numFmtId="181" fontId="51" fillId="0" borderId="0" xfId="126" applyNumberFormat="1" applyFont="1" applyFill="1"/>
    <xf numFmtId="0" fontId="40" fillId="0" borderId="0" xfId="70" applyFont="1"/>
    <xf numFmtId="0" fontId="40" fillId="0" borderId="0" xfId="70" applyFont="1" applyAlignment="1">
      <alignment horizontal="center"/>
    </xf>
    <xf numFmtId="0" fontId="41" fillId="0" borderId="0" xfId="70" applyFont="1"/>
    <xf numFmtId="0" fontId="32" fillId="0" borderId="11" xfId="0" applyFont="1" applyBorder="1" applyAlignment="1">
      <alignment horizontal="left" wrapText="1"/>
    </xf>
    <xf numFmtId="0" fontId="40" fillId="0" borderId="0" xfId="121" applyFont="1" applyAlignment="1">
      <alignment horizontal="left" wrapText="1"/>
    </xf>
    <xf numFmtId="0" fontId="32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right" vertical="center" wrapText="1"/>
    </xf>
    <xf numFmtId="0" fontId="55" fillId="0" borderId="0" xfId="0" applyFont="1" applyAlignment="1">
      <alignment horizontal="justify" vertical="center"/>
    </xf>
    <xf numFmtId="3" fontId="55" fillId="0" borderId="0" xfId="0" applyNumberFormat="1" applyFont="1" applyAlignment="1">
      <alignment horizontal="center" vertical="center"/>
    </xf>
    <xf numFmtId="41" fontId="32" fillId="0" borderId="0" xfId="0" applyNumberFormat="1" applyFont="1" applyAlignment="1">
      <alignment vertical="center"/>
    </xf>
    <xf numFmtId="3" fontId="0" fillId="0" borderId="0" xfId="0" applyNumberFormat="1" applyAlignment="1"/>
    <xf numFmtId="0" fontId="22" fillId="0" borderId="0" xfId="0" applyFont="1" applyAlignment="1">
      <alignment horizontal="left" vertical="center" wrapText="1" indent="1"/>
    </xf>
    <xf numFmtId="0" fontId="32" fillId="0" borderId="0" xfId="0" applyFont="1" applyAlignment="1">
      <alignment horizontal="right" vertical="center" wrapText="1"/>
    </xf>
    <xf numFmtId="41" fontId="22" fillId="0" borderId="0" xfId="0" applyNumberFormat="1" applyFont="1" applyAlignment="1">
      <alignment vertical="center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2" fillId="0" borderId="0" xfId="0" applyFont="1" applyAlignment="1">
      <alignment horizontal="right" wrapText="1"/>
    </xf>
    <xf numFmtId="0" fontId="22" fillId="0" borderId="11" xfId="0" applyFont="1" applyBorder="1" applyAlignment="1">
      <alignment horizontal="right" vertical="center" wrapText="1"/>
    </xf>
    <xf numFmtId="0" fontId="32" fillId="0" borderId="12" xfId="0" applyFont="1" applyBorder="1" applyAlignment="1">
      <alignment horizontal="left" vertical="center" wrapText="1" indent="1"/>
    </xf>
    <xf numFmtId="0" fontId="32" fillId="0" borderId="12" xfId="0" applyFont="1" applyBorder="1" applyAlignment="1">
      <alignment horizontal="right" vertical="center" wrapText="1"/>
    </xf>
    <xf numFmtId="41" fontId="32" fillId="0" borderId="12" xfId="0" applyNumberFormat="1" applyFont="1" applyBorder="1" applyAlignment="1">
      <alignment vertical="center"/>
    </xf>
    <xf numFmtId="41" fontId="32" fillId="0" borderId="12" xfId="0" applyNumberFormat="1" applyFont="1" applyBorder="1" applyAlignment="1">
      <alignment horizontal="right" vertical="center" wrapText="1"/>
    </xf>
    <xf numFmtId="3" fontId="22" fillId="0" borderId="0" xfId="0" applyNumberFormat="1" applyFont="1" applyAlignment="1">
      <alignment horizontal="right" vertical="center" wrapText="1"/>
    </xf>
    <xf numFmtId="0" fontId="32" fillId="0" borderId="11" xfId="0" applyFont="1" applyBorder="1" applyAlignment="1">
      <alignment horizontal="right" vertical="center" wrapText="1"/>
    </xf>
    <xf numFmtId="0" fontId="40" fillId="0" borderId="0" xfId="70" applyFont="1" applyAlignment="1">
      <alignment horizontal="left"/>
    </xf>
    <xf numFmtId="0" fontId="40" fillId="0" borderId="0" xfId="121" applyFont="1" applyAlignment="1">
      <alignment horizontal="center"/>
    </xf>
    <xf numFmtId="0" fontId="41" fillId="0" borderId="0" xfId="121" applyFont="1" applyAlignment="1">
      <alignment horizontal="right" wrapText="1"/>
    </xf>
    <xf numFmtId="0" fontId="22" fillId="0" borderId="0" xfId="121" applyFont="1" applyAlignment="1">
      <alignment horizontal="right" wrapText="1"/>
    </xf>
    <xf numFmtId="0" fontId="55" fillId="0" borderId="0" xfId="0" applyFont="1" applyAlignment="1"/>
    <xf numFmtId="0" fontId="22" fillId="0" borderId="0" xfId="70" applyFont="1"/>
    <xf numFmtId="0" fontId="32" fillId="0" borderId="0" xfId="0" applyFont="1" applyAlignment="1"/>
    <xf numFmtId="0" fontId="41" fillId="0" borderId="0" xfId="70" applyFont="1" applyAlignment="1">
      <alignment horizontal="right" wrapText="1"/>
    </xf>
    <xf numFmtId="3" fontId="32" fillId="0" borderId="12" xfId="0" applyNumberFormat="1" applyFont="1" applyBorder="1" applyAlignment="1">
      <alignment horizontal="right" wrapText="1"/>
    </xf>
    <xf numFmtId="41" fontId="32" fillId="0" borderId="12" xfId="0" applyNumberFormat="1" applyFont="1" applyBorder="1" applyAlignment="1">
      <alignment horizontal="right" wrapText="1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41" fontId="22" fillId="0" borderId="0" xfId="0" applyNumberFormat="1" applyFont="1" applyAlignment="1">
      <alignment horizontal="right"/>
    </xf>
    <xf numFmtId="3" fontId="58" fillId="0" borderId="0" xfId="0" applyNumberFormat="1" applyFont="1" applyAlignment="1">
      <alignment vertical="center"/>
    </xf>
    <xf numFmtId="41" fontId="22" fillId="0" borderId="11" xfId="0" applyNumberFormat="1" applyFont="1" applyBorder="1" applyAlignment="1">
      <alignment horizontal="right"/>
    </xf>
    <xf numFmtId="41" fontId="58" fillId="0" borderId="0" xfId="0" applyNumberFormat="1" applyFont="1" applyAlignment="1">
      <alignment vertical="center"/>
    </xf>
    <xf numFmtId="3" fontId="32" fillId="0" borderId="11" xfId="0" applyNumberFormat="1" applyFont="1" applyBorder="1" applyAlignment="1">
      <alignment horizontal="right" wrapText="1"/>
    </xf>
    <xf numFmtId="3" fontId="32" fillId="0" borderId="0" xfId="0" applyNumberFormat="1" applyFont="1" applyAlignment="1">
      <alignment horizontal="right" wrapText="1"/>
    </xf>
    <xf numFmtId="41" fontId="32" fillId="0" borderId="0" xfId="0" applyNumberFormat="1" applyFont="1" applyAlignment="1">
      <alignment horizontal="right" wrapText="1"/>
    </xf>
    <xf numFmtId="3" fontId="32" fillId="0" borderId="12" xfId="0" applyNumberFormat="1" applyFont="1" applyBorder="1" applyAlignment="1">
      <alignment horizontal="right" vertical="center" wrapText="1"/>
    </xf>
    <xf numFmtId="0" fontId="40" fillId="0" borderId="0" xfId="70" applyFont="1" applyAlignment="1">
      <alignment vertical="center"/>
    </xf>
    <xf numFmtId="0" fontId="41" fillId="0" borderId="0" xfId="121" applyFont="1"/>
    <xf numFmtId="0" fontId="40" fillId="0" borderId="0" xfId="121" applyFont="1"/>
    <xf numFmtId="3" fontId="40" fillId="0" borderId="0" xfId="70" applyNumberFormat="1" applyFont="1"/>
    <xf numFmtId="3" fontId="22" fillId="0" borderId="0" xfId="0" applyNumberFormat="1" applyFont="1" applyAlignment="1">
      <alignment horizontal="right" vertical="center"/>
    </xf>
    <xf numFmtId="3" fontId="32" fillId="0" borderId="0" xfId="0" applyNumberFormat="1" applyFont="1" applyAlignment="1"/>
    <xf numFmtId="3" fontId="22" fillId="0" borderId="0" xfId="0" applyNumberFormat="1" applyFont="1" applyAlignment="1"/>
    <xf numFmtId="0" fontId="53" fillId="0" borderId="0" xfId="0" applyFont="1" applyAlignment="1">
      <alignment vertical="center"/>
    </xf>
    <xf numFmtId="0" fontId="32" fillId="0" borderId="11" xfId="0" applyFont="1" applyBorder="1" applyAlignment="1">
      <alignment vertical="center" wrapText="1"/>
    </xf>
    <xf numFmtId="181" fontId="49" fillId="0" borderId="0" xfId="126" applyNumberFormat="1" applyFont="1" applyFill="1" applyAlignment="1">
      <alignment horizontal="center" vertical="center"/>
    </xf>
    <xf numFmtId="0" fontId="32" fillId="0" borderId="13" xfId="0" applyFont="1" applyBorder="1" applyAlignment="1">
      <alignment vertical="center" wrapText="1"/>
    </xf>
    <xf numFmtId="0" fontId="40" fillId="0" borderId="0" xfId="130" applyFont="1"/>
    <xf numFmtId="0" fontId="22" fillId="0" borderId="0" xfId="0" applyFont="1" applyAlignment="1"/>
    <xf numFmtId="0" fontId="42" fillId="0" borderId="0" xfId="129" applyFont="1" applyAlignment="1">
      <alignment horizontal="center" vertical="center" wrapText="1"/>
    </xf>
    <xf numFmtId="0" fontId="41" fillId="0" borderId="11" xfId="129" applyFont="1" applyBorder="1" applyAlignment="1">
      <alignment horizontal="right" vertical="center" wrapText="1"/>
    </xf>
    <xf numFmtId="0" fontId="56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3" fontId="32" fillId="0" borderId="12" xfId="0" applyNumberFormat="1" applyFont="1" applyBorder="1" applyAlignment="1">
      <alignment horizontal="right" vertical="center"/>
    </xf>
    <xf numFmtId="3" fontId="40" fillId="0" borderId="0" xfId="130" applyNumberFormat="1" applyFont="1"/>
    <xf numFmtId="0" fontId="22" fillId="0" borderId="0" xfId="0" applyFont="1" applyAlignment="1">
      <alignment vertical="center"/>
    </xf>
    <xf numFmtId="3" fontId="32" fillId="0" borderId="0" xfId="0" applyNumberFormat="1" applyFont="1" applyAlignment="1">
      <alignment horizontal="right" vertical="center"/>
    </xf>
    <xf numFmtId="3" fontId="56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3" fontId="37" fillId="0" borderId="0" xfId="0" applyNumberFormat="1" applyFont="1" applyAlignment="1">
      <alignment vertical="center"/>
    </xf>
    <xf numFmtId="0" fontId="22" fillId="0" borderId="0" xfId="130" applyFont="1"/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horizontal="right"/>
    </xf>
    <xf numFmtId="181" fontId="49" fillId="0" borderId="0" xfId="126" applyNumberFormat="1" applyFont="1" applyFill="1" applyAlignment="1">
      <alignment horizontal="center" vertical="center" wrapText="1"/>
    </xf>
    <xf numFmtId="0" fontId="22" fillId="0" borderId="11" xfId="0" applyFont="1" applyBorder="1" applyAlignment="1">
      <alignment horizontal="right" vertical="center"/>
    </xf>
    <xf numFmtId="3" fontId="32" fillId="0" borderId="11" xfId="0" applyNumberFormat="1" applyFont="1" applyBorder="1" applyAlignment="1">
      <alignment horizontal="right" vertical="center"/>
    </xf>
    <xf numFmtId="3" fontId="22" fillId="0" borderId="11" xfId="0" applyNumberFormat="1" applyFont="1" applyBorder="1" applyAlignment="1">
      <alignment horizontal="right" vertical="center"/>
    </xf>
    <xf numFmtId="0" fontId="32" fillId="0" borderId="12" xfId="0" applyFont="1" applyBorder="1" applyAlignment="1">
      <alignment horizontal="right" vertical="center"/>
    </xf>
    <xf numFmtId="0" fontId="32" fillId="0" borderId="11" xfId="0" applyFont="1" applyBorder="1" applyAlignment="1">
      <alignment vertical="center"/>
    </xf>
    <xf numFmtId="0" fontId="22" fillId="0" borderId="13" xfId="0" applyFont="1" applyBorder="1" applyAlignment="1">
      <alignment horizontal="right" vertical="center"/>
    </xf>
    <xf numFmtId="3" fontId="32" fillId="0" borderId="13" xfId="0" applyNumberFormat="1" applyFont="1" applyBorder="1" applyAlignment="1">
      <alignment horizontal="right" vertical="center"/>
    </xf>
    <xf numFmtId="0" fontId="40" fillId="0" borderId="0" xfId="130" applyFont="1" applyAlignment="1">
      <alignment horizontal="center"/>
    </xf>
    <xf numFmtId="0" fontId="56" fillId="0" borderId="0" xfId="0" applyFont="1" applyAlignment="1"/>
    <xf numFmtId="3" fontId="56" fillId="0" borderId="0" xfId="0" applyNumberFormat="1" applyFont="1" applyAlignment="1"/>
    <xf numFmtId="0" fontId="41" fillId="0" borderId="10" xfId="129" applyFont="1" applyBorder="1" applyAlignment="1">
      <alignment horizontal="center" vertical="center" wrapText="1"/>
    </xf>
    <xf numFmtId="0" fontId="41" fillId="0" borderId="10" xfId="129" applyFont="1" applyBorder="1" applyAlignment="1">
      <alignment horizontal="right" vertical="center" wrapText="1"/>
    </xf>
    <xf numFmtId="0" fontId="32" fillId="0" borderId="11" xfId="0" applyFont="1" applyBorder="1" applyAlignment="1">
      <alignment horizontal="right" vertical="center"/>
    </xf>
    <xf numFmtId="0" fontId="40" fillId="0" borderId="11" xfId="121" applyFont="1" applyBorder="1" applyAlignment="1">
      <alignment horizontal="center" vertical="top" wrapText="1"/>
    </xf>
    <xf numFmtId="0" fontId="59" fillId="0" borderId="11" xfId="127" applyFont="1" applyBorder="1" applyAlignment="1">
      <alignment horizontal="left" wrapText="1"/>
    </xf>
    <xf numFmtId="0" fontId="40" fillId="0" borderId="11" xfId="121" applyFont="1" applyBorder="1" applyAlignment="1">
      <alignment horizontal="left" wrapText="1"/>
    </xf>
    <xf numFmtId="182" fontId="22" fillId="0" borderId="0" xfId="131" applyNumberFormat="1" applyFont="1" applyAlignment="1">
      <alignment horizontal="right" vertical="center"/>
    </xf>
    <xf numFmtId="182" fontId="22" fillId="0" borderId="11" xfId="131" applyNumberFormat="1" applyFont="1" applyBorder="1" applyAlignment="1">
      <alignment horizontal="right" vertical="center"/>
    </xf>
    <xf numFmtId="182" fontId="32" fillId="0" borderId="12" xfId="131" applyNumberFormat="1" applyFont="1" applyBorder="1" applyAlignment="1">
      <alignment horizontal="right" vertical="center"/>
    </xf>
    <xf numFmtId="182" fontId="32" fillId="0" borderId="11" xfId="131" applyNumberFormat="1" applyFont="1" applyBorder="1" applyAlignment="1">
      <alignment horizontal="right"/>
    </xf>
    <xf numFmtId="0" fontId="40" fillId="0" borderId="0" xfId="133" applyFont="1" applyAlignment="1">
      <alignment horizontal="center"/>
    </xf>
    <xf numFmtId="0" fontId="40" fillId="0" borderId="0" xfId="133" applyFont="1"/>
    <xf numFmtId="181" fontId="50" fillId="0" borderId="0" xfId="126" applyNumberFormat="1" applyFont="1" applyAlignment="1">
      <alignment horizontal="center" vertical="center"/>
    </xf>
    <xf numFmtId="0" fontId="7" fillId="0" borderId="0" xfId="132" applyAlignment="1">
      <alignment horizontal="center"/>
    </xf>
    <xf numFmtId="0" fontId="7" fillId="0" borderId="0" xfId="132" applyAlignment="1"/>
    <xf numFmtId="0" fontId="53" fillId="0" borderId="0" xfId="132" applyFont="1" applyAlignment="1">
      <alignment horizontal="left" vertical="center"/>
    </xf>
    <xf numFmtId="0" fontId="41" fillId="0" borderId="11" xfId="133" applyFont="1" applyBorder="1" applyAlignment="1">
      <alignment horizontal="left" wrapText="1"/>
    </xf>
    <xf numFmtId="0" fontId="41" fillId="0" borderId="11" xfId="134" applyFont="1" applyBorder="1" applyAlignment="1">
      <alignment horizontal="right" wrapText="1"/>
    </xf>
    <xf numFmtId="0" fontId="53" fillId="0" borderId="0" xfId="132" applyFont="1" applyAlignment="1">
      <alignment vertical="center"/>
    </xf>
    <xf numFmtId="0" fontId="41" fillId="0" borderId="0" xfId="133" applyFont="1" applyAlignment="1">
      <alignment vertical="center" wrapText="1"/>
    </xf>
    <xf numFmtId="0" fontId="41" fillId="0" borderId="0" xfId="133" applyFont="1" applyAlignment="1">
      <alignment horizontal="right" vertical="center" wrapText="1"/>
    </xf>
    <xf numFmtId="0" fontId="40" fillId="0" borderId="0" xfId="133" applyFont="1" applyAlignment="1">
      <alignment horizontal="right" vertical="center" wrapText="1"/>
    </xf>
    <xf numFmtId="15" fontId="53" fillId="0" borderId="0" xfId="132" applyNumberFormat="1" applyFont="1" applyAlignment="1">
      <alignment vertical="center"/>
    </xf>
    <xf numFmtId="0" fontId="22" fillId="0" borderId="0" xfId="132" applyFont="1" applyAlignment="1">
      <alignment horizontal="right" vertical="center" wrapText="1"/>
    </xf>
    <xf numFmtId="183" fontId="22" fillId="0" borderId="0" xfId="132" applyNumberFormat="1" applyFont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32" fillId="0" borderId="11" xfId="132" applyFont="1" applyBorder="1" applyAlignment="1">
      <alignment horizontal="center" vertical="center" wrapText="1"/>
    </xf>
    <xf numFmtId="183" fontId="32" fillId="0" borderId="0" xfId="132" applyNumberFormat="1" applyFont="1" applyAlignment="1"/>
    <xf numFmtId="0" fontId="32" fillId="0" borderId="12" xfId="132" applyFont="1" applyBorder="1" applyAlignment="1">
      <alignment horizontal="center" vertical="center" wrapText="1"/>
    </xf>
    <xf numFmtId="3" fontId="32" fillId="0" borderId="12" xfId="132" applyNumberFormat="1" applyFont="1" applyBorder="1" applyAlignment="1"/>
    <xf numFmtId="0" fontId="55" fillId="0" borderId="0" xfId="132" applyFont="1" applyAlignment="1">
      <alignment horizontal="left" vertical="center"/>
    </xf>
    <xf numFmtId="3" fontId="53" fillId="0" borderId="0" xfId="132" applyNumberFormat="1" applyFont="1" applyAlignment="1">
      <alignment horizontal="left" vertical="center"/>
    </xf>
    <xf numFmtId="0" fontId="22" fillId="0" borderId="0" xfId="132" applyFont="1" applyAlignment="1">
      <alignment horizontal="center" vertical="center" wrapText="1"/>
    </xf>
    <xf numFmtId="3" fontId="22" fillId="0" borderId="0" xfId="132" applyNumberFormat="1" applyFont="1" applyAlignment="1">
      <alignment horizontal="right" vertical="center" wrapText="1"/>
    </xf>
    <xf numFmtId="181" fontId="49" fillId="0" borderId="0" xfId="126" applyNumberFormat="1" applyFont="1" applyAlignment="1">
      <alignment horizontal="center" vertical="center"/>
    </xf>
    <xf numFmtId="0" fontId="32" fillId="0" borderId="11" xfId="132" applyFont="1" applyBorder="1" applyAlignment="1">
      <alignment horizontal="right" vertical="center" wrapText="1"/>
    </xf>
    <xf numFmtId="0" fontId="52" fillId="0" borderId="0" xfId="132" applyFont="1" applyAlignment="1">
      <alignment horizontal="left" vertical="center"/>
    </xf>
    <xf numFmtId="0" fontId="40" fillId="0" borderId="0" xfId="133" applyFont="1" applyAlignment="1">
      <alignment vertical="center"/>
    </xf>
    <xf numFmtId="0" fontId="32" fillId="0" borderId="0" xfId="132" applyFont="1" applyAlignment="1">
      <alignment horizontal="right" vertical="center" wrapText="1"/>
    </xf>
    <xf numFmtId="0" fontId="22" fillId="0" borderId="11" xfId="132" applyFont="1" applyBorder="1" applyAlignment="1">
      <alignment horizontal="center" vertical="center" wrapText="1"/>
    </xf>
    <xf numFmtId="3" fontId="32" fillId="0" borderId="0" xfId="132" applyNumberFormat="1" applyFont="1" applyAlignment="1"/>
    <xf numFmtId="0" fontId="32" fillId="0" borderId="0" xfId="132" applyFont="1" applyAlignment="1">
      <alignment horizontal="center" vertical="center" wrapText="1"/>
    </xf>
    <xf numFmtId="3" fontId="40" fillId="0" borderId="0" xfId="133" applyNumberFormat="1" applyFont="1" applyAlignment="1">
      <alignment horizontal="center"/>
    </xf>
    <xf numFmtId="0" fontId="40" fillId="0" borderId="12" xfId="133" applyFont="1" applyBorder="1" applyAlignment="1">
      <alignment horizontal="center"/>
    </xf>
    <xf numFmtId="0" fontId="41" fillId="0" borderId="9" xfId="133" applyFont="1" applyBorder="1" applyAlignment="1">
      <alignment vertical="center"/>
    </xf>
    <xf numFmtId="3" fontId="46" fillId="0" borderId="0" xfId="132" applyNumberFormat="1" applyFont="1" applyAlignment="1">
      <alignment horizontal="center" vertical="center"/>
    </xf>
    <xf numFmtId="3" fontId="45" fillId="0" borderId="0" xfId="132" applyNumberFormat="1" applyFont="1" applyAlignment="1">
      <alignment horizontal="center" vertical="center"/>
    </xf>
    <xf numFmtId="0" fontId="45" fillId="0" borderId="0" xfId="132" applyFont="1" applyAlignment="1">
      <alignment horizontal="center"/>
    </xf>
    <xf numFmtId="0" fontId="32" fillId="0" borderId="0" xfId="132" applyFont="1" applyAlignment="1">
      <alignment horizontal="justify" vertical="center" wrapText="1"/>
    </xf>
    <xf numFmtId="0" fontId="32" fillId="0" borderId="0" xfId="132" applyFont="1" applyAlignment="1">
      <alignment horizontal="right" wrapText="1"/>
    </xf>
    <xf numFmtId="0" fontId="22" fillId="0" borderId="0" xfId="132" applyFont="1" applyAlignment="1">
      <alignment horizontal="right" wrapText="1"/>
    </xf>
    <xf numFmtId="183" fontId="32" fillId="0" borderId="11" xfId="132" applyNumberFormat="1" applyFont="1" applyBorder="1" applyAlignment="1">
      <alignment vertical="center"/>
    </xf>
    <xf numFmtId="3" fontId="55" fillId="0" borderId="0" xfId="132" applyNumberFormat="1" applyFont="1" applyAlignment="1">
      <alignment vertical="center"/>
    </xf>
    <xf numFmtId="183" fontId="22" fillId="0" borderId="0" xfId="132" applyNumberFormat="1" applyFont="1" applyAlignment="1">
      <alignment horizontal="center" vertical="center"/>
    </xf>
    <xf numFmtId="0" fontId="54" fillId="0" borderId="0" xfId="132" applyFont="1" applyAlignment="1">
      <alignment vertical="center"/>
    </xf>
    <xf numFmtId="3" fontId="54" fillId="0" borderId="0" xfId="132" applyNumberFormat="1" applyFont="1" applyAlignment="1">
      <alignment vertical="center"/>
    </xf>
    <xf numFmtId="3" fontId="22" fillId="0" borderId="0" xfId="132" applyNumberFormat="1" applyFont="1" applyAlignment="1">
      <alignment vertical="center"/>
    </xf>
    <xf numFmtId="183" fontId="22" fillId="0" borderId="11" xfId="132" applyNumberFormat="1" applyFont="1" applyBorder="1" applyAlignment="1">
      <alignment horizontal="center" vertical="center"/>
    </xf>
    <xf numFmtId="0" fontId="22" fillId="0" borderId="0" xfId="132" applyFont="1" applyAlignment="1">
      <alignment vertical="top" wrapText="1"/>
    </xf>
    <xf numFmtId="0" fontId="22" fillId="0" borderId="0" xfId="133" applyFont="1"/>
    <xf numFmtId="183" fontId="32" fillId="0" borderId="11" xfId="132" applyNumberFormat="1" applyFont="1" applyBorder="1" applyAlignment="1">
      <alignment horizontal="center" vertical="center"/>
    </xf>
    <xf numFmtId="0" fontId="32" fillId="0" borderId="8" xfId="132" applyFont="1" applyBorder="1" applyAlignment="1">
      <alignment horizontal="right" vertical="center" wrapText="1"/>
    </xf>
    <xf numFmtId="183" fontId="32" fillId="0" borderId="8" xfId="132" applyNumberFormat="1" applyFont="1" applyBorder="1" applyAlignment="1">
      <alignment vertical="center"/>
    </xf>
    <xf numFmtId="0" fontId="43" fillId="0" borderId="0" xfId="133" applyFont="1" applyAlignment="1">
      <alignment horizontal="left" vertical="center" wrapText="1"/>
    </xf>
    <xf numFmtId="0" fontId="44" fillId="0" borderId="0" xfId="133" applyFont="1" applyAlignment="1">
      <alignment horizontal="right" vertical="center" wrapText="1"/>
    </xf>
    <xf numFmtId="3" fontId="44" fillId="0" borderId="0" xfId="133" applyNumberFormat="1" applyFont="1" applyAlignment="1">
      <alignment horizontal="right" vertical="center" wrapText="1"/>
    </xf>
    <xf numFmtId="0" fontId="43" fillId="0" borderId="0" xfId="133" applyFont="1" applyAlignment="1">
      <alignment horizontal="left" vertical="top" wrapText="1" indent="1"/>
    </xf>
    <xf numFmtId="0" fontId="44" fillId="0" borderId="0" xfId="133" applyFont="1" applyAlignment="1">
      <alignment horizontal="center" wrapText="1"/>
    </xf>
    <xf numFmtId="3" fontId="44" fillId="0" borderId="0" xfId="133" applyNumberFormat="1" applyFont="1" applyAlignment="1">
      <alignment horizontal="center" wrapText="1"/>
    </xf>
    <xf numFmtId="0" fontId="59" fillId="0" borderId="0" xfId="127" applyFont="1" applyAlignment="1">
      <alignment horizontal="left" wrapText="1"/>
    </xf>
    <xf numFmtId="181" fontId="22" fillId="0" borderId="0" xfId="124" applyNumberFormat="1" applyFont="1" applyAlignment="1">
      <alignment horizontal="right" vertical="center"/>
    </xf>
    <xf numFmtId="181" fontId="48" fillId="0" borderId="0" xfId="135" applyNumberFormat="1" applyFont="1" applyFill="1" applyAlignment="1">
      <alignment vertical="center"/>
    </xf>
    <xf numFmtId="183" fontId="32" fillId="0" borderId="0" xfId="132" applyNumberFormat="1" applyFont="1" applyAlignment="1">
      <alignment horizontal="right" vertical="center"/>
    </xf>
    <xf numFmtId="3" fontId="32" fillId="0" borderId="9" xfId="132" applyNumberFormat="1" applyFont="1" applyBorder="1" applyAlignment="1">
      <alignment horizontal="right" vertical="center"/>
    </xf>
    <xf numFmtId="0" fontId="22" fillId="0" borderId="12" xfId="0" applyFont="1" applyBorder="1" applyAlignment="1">
      <alignment horizontal="left" vertical="center" wrapText="1" indent="1"/>
    </xf>
    <xf numFmtId="0" fontId="22" fillId="0" borderId="12" xfId="0" applyFont="1" applyBorder="1" applyAlignment="1">
      <alignment horizontal="right" vertical="center" wrapText="1"/>
    </xf>
    <xf numFmtId="41" fontId="22" fillId="0" borderId="12" xfId="0" applyNumberFormat="1" applyFont="1" applyBorder="1" applyAlignment="1">
      <alignment vertical="center"/>
    </xf>
    <xf numFmtId="0" fontId="32" fillId="0" borderId="0" xfId="0" applyFont="1" applyAlignment="1">
      <alignment horizontal="right" wrapText="1"/>
    </xf>
    <xf numFmtId="0" fontId="41" fillId="0" borderId="11" xfId="129" applyFont="1" applyBorder="1" applyAlignment="1">
      <alignment horizontal="center" vertical="center" wrapText="1"/>
    </xf>
    <xf numFmtId="0" fontId="32" fillId="0" borderId="0" xfId="121" applyFont="1" applyAlignment="1">
      <alignment horizontal="center" wrapText="1"/>
    </xf>
    <xf numFmtId="0" fontId="32" fillId="0" borderId="0" xfId="166" applyFont="1" applyAlignment="1">
      <alignment vertical="center"/>
    </xf>
    <xf numFmtId="0" fontId="32" fillId="0" borderId="12" xfId="166" applyFont="1" applyBorder="1" applyAlignment="1">
      <alignment vertical="center" wrapText="1"/>
    </xf>
    <xf numFmtId="0" fontId="22" fillId="0" borderId="0" xfId="155" applyFont="1" applyAlignment="1"/>
    <xf numFmtId="0" fontId="22" fillId="0" borderId="0" xfId="155" applyFont="1" applyAlignment="1">
      <alignment vertical="center" wrapText="1"/>
    </xf>
    <xf numFmtId="0" fontId="32" fillId="0" borderId="12" xfId="161" applyFont="1" applyBorder="1" applyAlignment="1">
      <alignment vertical="center" wrapText="1"/>
    </xf>
    <xf numFmtId="0" fontId="22" fillId="0" borderId="0" xfId="157" applyFont="1" applyAlignment="1">
      <alignment vertical="center" wrapText="1"/>
    </xf>
    <xf numFmtId="0" fontId="32" fillId="0" borderId="13" xfId="159" applyFont="1" applyBorder="1" applyAlignment="1">
      <alignment vertical="center" wrapText="1"/>
    </xf>
    <xf numFmtId="0" fontId="32" fillId="0" borderId="0" xfId="231" applyFont="1" applyAlignment="1">
      <alignment vertical="center"/>
    </xf>
    <xf numFmtId="0" fontId="32" fillId="0" borderId="12" xfId="231" applyFont="1" applyBorder="1" applyAlignment="1">
      <alignment vertical="center" wrapText="1"/>
    </xf>
    <xf numFmtId="0" fontId="32" fillId="0" borderId="0" xfId="231" applyFont="1" applyAlignment="1">
      <alignment horizontal="left" vertical="center" wrapText="1"/>
    </xf>
    <xf numFmtId="0" fontId="22" fillId="0" borderId="0" xfId="231" applyFont="1" applyAlignment="1">
      <alignment horizontal="left" vertical="center" wrapText="1"/>
    </xf>
    <xf numFmtId="0" fontId="22" fillId="0" borderId="0" xfId="231" quotePrefix="1" applyFont="1" applyAlignment="1">
      <alignment horizontal="left" vertical="center" wrapText="1"/>
    </xf>
    <xf numFmtId="0" fontId="22" fillId="0" borderId="0" xfId="231" applyFont="1" applyAlignment="1">
      <alignment horizontal="left" wrapText="1"/>
    </xf>
    <xf numFmtId="49" fontId="22" fillId="0" borderId="0" xfId="231" applyNumberFormat="1" applyFont="1" applyAlignment="1">
      <alignment horizontal="left" vertical="center" wrapText="1"/>
    </xf>
    <xf numFmtId="0" fontId="41" fillId="0" borderId="10" xfId="209" applyFont="1" applyBorder="1" applyAlignment="1">
      <alignment wrapText="1"/>
    </xf>
    <xf numFmtId="0" fontId="32" fillId="0" borderId="12" xfId="192" applyFont="1" applyBorder="1" applyAlignment="1">
      <alignment vertical="center" wrapText="1"/>
    </xf>
    <xf numFmtId="0" fontId="32" fillId="0" borderId="0" xfId="192" applyFont="1" applyAlignment="1">
      <alignment horizontal="left" vertical="center" wrapText="1"/>
    </xf>
    <xf numFmtId="0" fontId="22" fillId="0" borderId="0" xfId="192" applyFont="1" applyAlignment="1">
      <alignment horizontal="left" vertical="center" wrapText="1"/>
    </xf>
    <xf numFmtId="0" fontId="22" fillId="0" borderId="0" xfId="192" quotePrefix="1" applyFont="1" applyAlignment="1">
      <alignment horizontal="left" vertical="center" wrapText="1"/>
    </xf>
    <xf numFmtId="0" fontId="22" fillId="0" borderId="0" xfId="224" applyFont="1" applyAlignment="1">
      <alignment horizontal="left" vertical="center" wrapText="1"/>
    </xf>
    <xf numFmtId="0" fontId="22" fillId="0" borderId="0" xfId="224" quotePrefix="1" applyFont="1" applyAlignment="1">
      <alignment horizontal="left" vertical="center" wrapText="1"/>
    </xf>
    <xf numFmtId="0" fontId="32" fillId="0" borderId="0" xfId="224" applyFont="1" applyAlignment="1">
      <alignment horizontal="left" vertical="center" wrapText="1" indent="1"/>
    </xf>
    <xf numFmtId="0" fontId="22" fillId="0" borderId="0" xfId="224" quotePrefix="1" applyFont="1" applyAlignment="1">
      <alignment horizontal="left" wrapText="1"/>
    </xf>
    <xf numFmtId="0" fontId="32" fillId="0" borderId="9" xfId="224" applyFont="1" applyBorder="1" applyAlignment="1">
      <alignment vertical="center" wrapText="1"/>
    </xf>
    <xf numFmtId="0" fontId="22" fillId="0" borderId="0" xfId="185" quotePrefix="1" applyFont="1" applyAlignment="1">
      <alignment horizontal="left" vertical="center" wrapText="1"/>
    </xf>
    <xf numFmtId="0" fontId="22" fillId="0" borderId="0" xfId="216" quotePrefix="1" applyFont="1" applyAlignment="1">
      <alignment horizontal="left" vertical="center" wrapText="1"/>
    </xf>
    <xf numFmtId="0" fontId="22" fillId="0" borderId="0" xfId="174" applyFont="1" applyAlignment="1">
      <alignment horizontal="left" vertical="center" wrapText="1"/>
    </xf>
    <xf numFmtId="0" fontId="22" fillId="0" borderId="0" xfId="174" applyFont="1" applyAlignment="1">
      <alignment horizontal="left" vertical="center" wrapText="1" indent="1"/>
    </xf>
    <xf numFmtId="0" fontId="32" fillId="0" borderId="9" xfId="174" applyFont="1" applyBorder="1" applyAlignment="1">
      <alignment horizontal="left" vertical="center" wrapText="1"/>
    </xf>
    <xf numFmtId="0" fontId="32" fillId="0" borderId="0" xfId="132" applyFont="1" applyAlignment="1">
      <alignment vertical="center" wrapText="1"/>
    </xf>
    <xf numFmtId="0" fontId="22" fillId="0" borderId="0" xfId="132" applyFont="1" applyAlignment="1">
      <alignment vertical="center" wrapText="1"/>
    </xf>
    <xf numFmtId="0" fontId="32" fillId="0" borderId="11" xfId="132" applyFont="1" applyBorder="1" applyAlignment="1">
      <alignment vertical="center" wrapText="1"/>
    </xf>
    <xf numFmtId="0" fontId="32" fillId="0" borderId="12" xfId="132" applyFont="1" applyBorder="1" applyAlignment="1">
      <alignment vertical="center" wrapText="1"/>
    </xf>
    <xf numFmtId="0" fontId="22" fillId="0" borderId="0" xfId="132" applyFont="1" applyAlignment="1"/>
    <xf numFmtId="0" fontId="42" fillId="0" borderId="0" xfId="132" applyFont="1" applyAlignment="1">
      <alignment vertical="center" wrapText="1"/>
    </xf>
    <xf numFmtId="0" fontId="22" fillId="0" borderId="0" xfId="132" quotePrefix="1" applyFont="1" applyAlignment="1">
      <alignment vertical="center" wrapText="1"/>
    </xf>
    <xf numFmtId="0" fontId="22" fillId="0" borderId="11" xfId="132" applyFont="1" applyBorder="1" applyAlignment="1">
      <alignment vertical="center" wrapText="1"/>
    </xf>
    <xf numFmtId="0" fontId="32" fillId="0" borderId="13" xfId="132" applyFont="1" applyBorder="1" applyAlignment="1">
      <alignment vertical="center" wrapText="1"/>
    </xf>
    <xf numFmtId="0" fontId="22" fillId="0" borderId="0" xfId="168" applyFont="1" applyAlignment="1">
      <alignment vertical="center" wrapText="1"/>
    </xf>
    <xf numFmtId="0" fontId="32" fillId="0" borderId="11" xfId="168" applyFont="1" applyBorder="1" applyAlignment="1">
      <alignment vertical="center" wrapText="1"/>
    </xf>
    <xf numFmtId="0" fontId="32" fillId="0" borderId="0" xfId="168" applyFont="1" applyAlignment="1">
      <alignment vertical="center" wrapText="1"/>
    </xf>
    <xf numFmtId="0" fontId="22" fillId="0" borderId="11" xfId="168" applyFont="1" applyBorder="1" applyAlignment="1">
      <alignment vertical="center" wrapText="1"/>
    </xf>
    <xf numFmtId="0" fontId="40" fillId="0" borderId="0" xfId="209" applyFont="1"/>
    <xf numFmtId="0" fontId="22" fillId="0" borderId="0" xfId="168" applyFont="1" applyAlignment="1">
      <alignment wrapText="1"/>
    </xf>
    <xf numFmtId="0" fontId="22" fillId="0" borderId="0" xfId="146" applyFont="1" applyAlignment="1">
      <alignment vertical="top" wrapText="1"/>
    </xf>
    <xf numFmtId="0" fontId="32" fillId="0" borderId="11" xfId="236" applyFont="1" applyBorder="1" applyAlignment="1">
      <alignment vertical="center" wrapText="1"/>
    </xf>
    <xf numFmtId="0" fontId="32" fillId="0" borderId="0" xfId="236" applyFont="1" applyAlignment="1">
      <alignment vertical="center" wrapText="1"/>
    </xf>
    <xf numFmtId="0" fontId="22" fillId="0" borderId="0" xfId="236" applyFont="1" applyAlignment="1">
      <alignment vertical="top" wrapText="1"/>
    </xf>
    <xf numFmtId="0" fontId="32" fillId="0" borderId="0" xfId="236" applyFont="1" applyAlignment="1">
      <alignment wrapText="1"/>
    </xf>
    <xf numFmtId="0" fontId="22" fillId="0" borderId="11" xfId="236" applyFont="1" applyBorder="1" applyAlignment="1">
      <alignment vertical="top" wrapText="1"/>
    </xf>
    <xf numFmtId="0" fontId="32" fillId="0" borderId="8" xfId="236" applyFont="1" applyBorder="1" applyAlignment="1">
      <alignment vertical="center" wrapText="1"/>
    </xf>
    <xf numFmtId="0" fontId="7" fillId="0" borderId="0" xfId="253" applyAlignment="1"/>
    <xf numFmtId="0" fontId="41" fillId="0" borderId="12" xfId="209" applyFont="1" applyBorder="1" applyAlignment="1">
      <alignment wrapText="1"/>
    </xf>
    <xf numFmtId="0" fontId="41" fillId="0" borderId="11" xfId="209" applyFont="1" applyBorder="1" applyAlignment="1">
      <alignment horizontal="right" wrapText="1"/>
    </xf>
    <xf numFmtId="0" fontId="32" fillId="0" borderId="11" xfId="209" applyFont="1" applyBorder="1" applyAlignment="1">
      <alignment horizontal="right" wrapText="1"/>
    </xf>
    <xf numFmtId="0" fontId="22" fillId="0" borderId="0" xfId="163" applyFont="1" applyAlignment="1">
      <alignment vertical="center" wrapText="1"/>
    </xf>
    <xf numFmtId="0" fontId="22" fillId="0" borderId="11" xfId="163" applyFont="1" applyBorder="1" applyAlignment="1">
      <alignment vertical="center" wrapText="1"/>
    </xf>
    <xf numFmtId="0" fontId="22" fillId="0" borderId="0" xfId="163" applyFont="1" applyAlignment="1">
      <alignment wrapText="1"/>
    </xf>
    <xf numFmtId="0" fontId="40" fillId="0" borderId="0" xfId="209" applyFont="1" applyAlignment="1">
      <alignment wrapText="1"/>
    </xf>
    <xf numFmtId="0" fontId="32" fillId="0" borderId="11" xfId="163" applyFont="1" applyBorder="1" applyAlignment="1">
      <alignment wrapText="1"/>
    </xf>
    <xf numFmtId="0" fontId="60" fillId="0" borderId="0" xfId="163" applyFont="1" applyAlignment="1">
      <alignment vertical="center" wrapText="1"/>
    </xf>
    <xf numFmtId="0" fontId="3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vertical="center" wrapText="1" indent="1"/>
    </xf>
    <xf numFmtId="0" fontId="22" fillId="0" borderId="11" xfId="132" applyFont="1" applyBorder="1" applyAlignment="1">
      <alignment horizontal="left" vertical="center" wrapText="1" indent="1"/>
    </xf>
    <xf numFmtId="0" fontId="22" fillId="0" borderId="0" xfId="132" applyFont="1" applyAlignment="1">
      <alignment horizontal="left" wrapText="1" indent="1"/>
    </xf>
    <xf numFmtId="0" fontId="32" fillId="0" borderId="12" xfId="132" applyFont="1" applyBorder="1" applyAlignment="1">
      <alignment horizontal="left" vertical="center" wrapText="1" indent="1"/>
    </xf>
    <xf numFmtId="0" fontId="22" fillId="0" borderId="0" xfId="277" applyFont="1" applyAlignment="1">
      <alignment horizontal="left" vertical="center" wrapText="1" indent="1"/>
    </xf>
    <xf numFmtId="0" fontId="32" fillId="0" borderId="11" xfId="0" applyFont="1" applyBorder="1" applyAlignment="1">
      <alignment horizontal="center" wrapText="1"/>
    </xf>
    <xf numFmtId="0" fontId="32" fillId="0" borderId="11" xfId="132" applyFont="1" applyBorder="1" applyAlignment="1">
      <alignment horizontal="center" wrapText="1"/>
    </xf>
    <xf numFmtId="0" fontId="32" fillId="0" borderId="11" xfId="132" applyFont="1" applyBorder="1" applyAlignment="1">
      <alignment horizontal="center"/>
    </xf>
    <xf numFmtId="0" fontId="32" fillId="0" borderId="14" xfId="253" applyFont="1" applyBorder="1" applyAlignment="1">
      <alignment horizontal="center"/>
    </xf>
    <xf numFmtId="0" fontId="32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/>
    </xf>
    <xf numFmtId="0" fontId="41" fillId="0" borderId="12" xfId="209" applyFont="1" applyBorder="1" applyAlignment="1">
      <alignment horizontal="center" wrapText="1"/>
    </xf>
  </cellXfs>
  <cellStyles count="29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1) 2" xfId="142" xr:uid="{DE6AA44F-2164-4A17-AC42-05CE87F5012A}"/>
    <cellStyle name="Calc Percent (2)" xfId="14" xr:uid="{00000000-0005-0000-0000-00000D000000}"/>
    <cellStyle name="Calc Percent (2) 2" xfId="143" xr:uid="{5797E5F3-B643-495F-8682-BBA745D25710}"/>
    <cellStyle name="Calc Units (0)" xfId="15" xr:uid="{00000000-0005-0000-0000-00000E000000}"/>
    <cellStyle name="Calc Units (1)" xfId="16" xr:uid="{00000000-0005-0000-0000-00000F000000}"/>
    <cellStyle name="Calc Units (1) 2" xfId="145" xr:uid="{754BDB09-AA28-4773-8D84-BA44D5931D51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1 2" xfId="147" xr:uid="{52A4FC3F-8859-4A46-8DD3-257AF7366D38}"/>
    <cellStyle name="Comma  - Style2" xfId="20" xr:uid="{00000000-0005-0000-0000-000014000000}"/>
    <cellStyle name="Comma  - Style2 2" xfId="148" xr:uid="{DDB27233-C186-42E8-81D9-4F22B60995E7}"/>
    <cellStyle name="Comma  - Style3" xfId="21" xr:uid="{00000000-0005-0000-0000-000015000000}"/>
    <cellStyle name="Comma  - Style3 2" xfId="149" xr:uid="{B36B438C-7EF6-42C8-806A-EA13EC478E92}"/>
    <cellStyle name="Comma  - Style4" xfId="22" xr:uid="{00000000-0005-0000-0000-000016000000}"/>
    <cellStyle name="Comma  - Style4 2" xfId="150" xr:uid="{641B249D-E068-400E-8033-3DB3F0EF2371}"/>
    <cellStyle name="Comma  - Style5" xfId="23" xr:uid="{00000000-0005-0000-0000-000017000000}"/>
    <cellStyle name="Comma  - Style5 2" xfId="151" xr:uid="{0A706EEF-244E-48C5-BFCF-0278062B90B9}"/>
    <cellStyle name="Comma  - Style6" xfId="24" xr:uid="{00000000-0005-0000-0000-000018000000}"/>
    <cellStyle name="Comma  - Style6 2" xfId="152" xr:uid="{EC46285A-D881-4179-BD09-75DEC91D0D17}"/>
    <cellStyle name="Comma  - Style7" xfId="25" xr:uid="{00000000-0005-0000-0000-000019000000}"/>
    <cellStyle name="Comma  - Style7 2" xfId="153" xr:uid="{FB3EA0FE-AED5-4EC7-ABCD-DC4532BAAF88}"/>
    <cellStyle name="Comma  - Style8" xfId="26" xr:uid="{00000000-0005-0000-0000-00001A000000}"/>
    <cellStyle name="Comma  - Style8 2" xfId="154" xr:uid="{EA8FF819-AEA3-414D-9C64-61951B74A6A2}"/>
    <cellStyle name="Comma [00]" xfId="27" xr:uid="{00000000-0005-0000-0000-00001B000000}"/>
    <cellStyle name="Comma 10" xfId="230" xr:uid="{187EFED4-3662-48F4-9FA2-271C11B340A3}"/>
    <cellStyle name="Comma 11" xfId="191" xr:uid="{FA0C27CF-3051-4B9F-88CC-E385F847863E}"/>
    <cellStyle name="Comma 12" xfId="222" xr:uid="{D389AF40-6DA3-49D1-8FF2-2456092BF38A}"/>
    <cellStyle name="Comma 13" xfId="183" xr:uid="{5A7255AF-5CAC-49AA-A5A1-F8CDE67383BC}"/>
    <cellStyle name="Comma 14" xfId="215" xr:uid="{394ACAC6-937D-4069-A4B9-47C4784890DB}"/>
    <cellStyle name="Comma 15" xfId="229" xr:uid="{503AC3D2-3850-4EB7-ADAF-9A36BEECC5C6}"/>
    <cellStyle name="Comma 16" xfId="190" xr:uid="{467E35DD-63ED-4CF4-A41F-2310D98669A2}"/>
    <cellStyle name="Comma 17" xfId="221" xr:uid="{E6E3D8E9-DB48-46BC-8835-123A3BF73326}"/>
    <cellStyle name="Comma 18" xfId="182" xr:uid="{84D240D6-BEEF-45BF-A134-3194AB9A26B9}"/>
    <cellStyle name="Comma 19" xfId="214" xr:uid="{E85C874E-6BE4-45FD-AE3C-6EA991E09247}"/>
    <cellStyle name="Comma 2" xfId="28" xr:uid="{00000000-0005-0000-0000-00001C000000}"/>
    <cellStyle name="Comma 20" xfId="233" xr:uid="{BCCCF29E-1C2D-4A5C-BE21-5E65D24555A9}"/>
    <cellStyle name="Comma 21" xfId="196" xr:uid="{EA67BB12-17C8-4F1F-94DA-6B2647DC0044}"/>
    <cellStyle name="Comma 22" xfId="226" xr:uid="{60B6ABBB-BA76-4F04-9E58-C8F22E98B166}"/>
    <cellStyle name="Comma 23" xfId="187" xr:uid="{95EBC7B4-D231-4421-BC78-9BF6C6BC4B3C}"/>
    <cellStyle name="Comma 24" xfId="217" xr:uid="{EF1FCA6A-2EB4-4AC1-85B3-7958A058ABA1}"/>
    <cellStyle name="Comma 25" xfId="177" xr:uid="{4706B264-F058-4BFF-8427-34F808080FB1}"/>
    <cellStyle name="Comma 26" xfId="137" xr:uid="{05D009F0-46C9-4FE4-92CB-BEAE13D71CE5}"/>
    <cellStyle name="Comma 27" xfId="136" xr:uid="{17A5885C-B85D-4337-A5BC-81CA5FAF40A3}"/>
    <cellStyle name="Comma 28" xfId="141" xr:uid="{1DDA0A53-92A6-4B99-9BE8-B750831887A9}"/>
    <cellStyle name="Comma 29" xfId="165" xr:uid="{81C9AE81-7BA0-4871-A753-2B7A70B7F647}"/>
    <cellStyle name="Comma 3" xfId="29" xr:uid="{00000000-0005-0000-0000-00001D000000}"/>
    <cellStyle name="Comma 30" xfId="156" xr:uid="{F49549AC-EDFC-48B8-B1BB-F4171CFE282F}"/>
    <cellStyle name="Comma 31" xfId="160" xr:uid="{5686EA25-0098-40BF-90A9-7ECC05EDE80D}"/>
    <cellStyle name="Comma 32" xfId="232" xr:uid="{A1912E83-44FC-4EED-BB85-E30255B25021}"/>
    <cellStyle name="Comma 33" xfId="193" xr:uid="{859A4D6D-D4FC-4489-AC25-AB3AB6DEE824}"/>
    <cellStyle name="Comma 34" xfId="271" xr:uid="{03E8F26C-5087-479F-A18F-693D89049C31}"/>
    <cellStyle name="Comma 35" xfId="225" xr:uid="{2D893AC4-AD7A-474B-BC20-F5E361ECB020}"/>
    <cellStyle name="Comma 36" xfId="259" xr:uid="{3578BBCE-6331-425D-A0E1-5850B07FDEA0}"/>
    <cellStyle name="Comma 37" xfId="235" xr:uid="{7BC7C26E-8B69-4244-827E-38F1DAE8BA74}"/>
    <cellStyle name="Comma 38" xfId="175" xr:uid="{3FA324BF-A543-4430-B8C3-64FE5485A19E}"/>
    <cellStyle name="Comma 39" xfId="228" xr:uid="{72EE1C8F-CF09-49AC-8BF7-682E16D4CDA4}"/>
    <cellStyle name="Comma 4" xfId="30" xr:uid="{00000000-0005-0000-0000-00001E000000}"/>
    <cellStyle name="Comma 40" xfId="275" xr:uid="{24F2B6FC-51F0-4062-B3EB-DB5E0D52D8DF}"/>
    <cellStyle name="Comma 41" xfId="220" xr:uid="{7D6CE787-11DA-428C-9E51-00BD62B60B15}"/>
    <cellStyle name="Comma 42" xfId="176" xr:uid="{757E5FCA-6002-4D4D-9BB8-9A0490F7ECDD}"/>
    <cellStyle name="Comma 43" xfId="272" xr:uid="{EDE9051A-05E9-4AC3-8B2B-471694774CCF}"/>
    <cellStyle name="Comma 44" xfId="246" xr:uid="{E728D42E-A6DF-4ADD-AEBA-5323DBC9C9A8}"/>
    <cellStyle name="Comma 45" xfId="265" xr:uid="{98432428-8007-482A-B10A-983C244C7163}"/>
    <cellStyle name="Comma 46" xfId="249" xr:uid="{84EECC45-A32C-45F5-BF9E-51A040BD4132}"/>
    <cellStyle name="Comma 47" xfId="279" xr:uid="{C974E99E-1B16-420A-A467-6A7BC642B70B}"/>
    <cellStyle name="Comma 48" xfId="167" xr:uid="{ADEA8892-2F18-4F3C-AEF3-AC884A2264CE}"/>
    <cellStyle name="Comma 49" xfId="234" xr:uid="{D1B890B5-4B44-4906-BFE9-44402B6FFDA3}"/>
    <cellStyle name="Comma 5" xfId="31" xr:uid="{00000000-0005-0000-0000-00001F000000}"/>
    <cellStyle name="Comma 50" xfId="223" xr:uid="{CDECB8A2-BAAC-4343-969A-D08CA50E2370}"/>
    <cellStyle name="Comma 6" xfId="120" xr:uid="{00000000-0005-0000-0000-000020000000}"/>
    <cellStyle name="Comma 6 2" xfId="199" xr:uid="{545959FA-6F24-4418-853C-2FFBE59C70EA}"/>
    <cellStyle name="Comma 7" xfId="123" xr:uid="{00000000-0005-0000-0000-000021000000}"/>
    <cellStyle name="Comma 7 2" xfId="202" xr:uid="{8DA3E0BA-AAFD-4C2F-A8E1-DFA1A0160AAA}"/>
    <cellStyle name="Comma 8" xfId="126" xr:uid="{00000000-0005-0000-0000-000022000000}"/>
    <cellStyle name="Comma 8 2" xfId="135" xr:uid="{FCCFC166-4717-40A6-8588-A6263A339881}"/>
    <cellStyle name="Comma 8 3" xfId="208" xr:uid="{CFAD35E0-8847-438C-BCE8-943C5C35B8E2}"/>
    <cellStyle name="Comma 9" xfId="203" xr:uid="{4D8AE9E7-B8D1-483B-AAC7-7E82E5A871BB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1) 2" xfId="158" xr:uid="{3D7C2E33-C2DC-4A80-9770-AB1946E86B73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1) 2" xfId="164" xr:uid="{2E842505-FA03-43CD-8426-B1ABF0FECD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- Style1 2" xfId="169" xr:uid="{17507F8A-A4ED-4AD3-B8FD-22674CB5F342}"/>
    <cellStyle name="Normal 10" xfId="131" xr:uid="{DC3A03B7-CDFA-4090-A392-E3906ABDEEC5}"/>
    <cellStyle name="Normal 11" xfId="227" xr:uid="{BE69271F-26B7-46E6-9954-9FB0C3DD3FE5}"/>
    <cellStyle name="Normal 12" xfId="188" xr:uid="{976C44D5-48D6-49D8-84C8-0FF908CB26FD}"/>
    <cellStyle name="Normal 13" xfId="218" xr:uid="{6BDD310E-480E-4F26-AD37-061CB332E2E3}"/>
    <cellStyle name="Normal 14" xfId="178" xr:uid="{BE65E72B-D1E8-446E-A682-09B4FBF10304}"/>
    <cellStyle name="Normal 15" xfId="212" xr:uid="{3E7B1FDF-71B4-4F67-886F-B24A84F9CF2D}"/>
    <cellStyle name="Normal 16" xfId="204" xr:uid="{85702D30-C46D-4D5D-8D5F-9A11344D3CFE}"/>
    <cellStyle name="Normal 17" xfId="140" xr:uid="{C1D63EFC-246E-455A-9AC9-2F8D3C7373B5}"/>
    <cellStyle name="Normal 18" xfId="125" xr:uid="{00000000-0005-0000-0000-00004A000000}"/>
    <cellStyle name="Normal 19" xfId="166" xr:uid="{818F8ED1-467B-4B04-A4A2-D230D3ED90DA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3 2 2" xfId="209" xr:uid="{90D405F8-A823-42D3-9718-831C5C29F0AC}"/>
    <cellStyle name="Normal 2 3 3" xfId="205" xr:uid="{E74CBA5A-11E9-458E-85B6-91C5DD69CBB6}"/>
    <cellStyle name="Normal 2 4" xfId="130" xr:uid="{00000000-0005-0000-0000-00004E000000}"/>
    <cellStyle name="Normal 2 4 2" xfId="207" xr:uid="{3AC21E55-210C-453E-B8F3-348B7D24574F}"/>
    <cellStyle name="Normal 2 5" xfId="170" xr:uid="{7D2D1A81-BB2F-4EA6-9D92-66F9D39B8489}"/>
    <cellStyle name="Normal 20" xfId="155" xr:uid="{0B9D5054-ED50-4710-A031-5FA0136A30E4}"/>
    <cellStyle name="Normal 21" xfId="161" xr:uid="{7A3D6C22-A77D-4BCE-9A3C-A9CBA56064C4}"/>
    <cellStyle name="Normal 22" xfId="157" xr:uid="{EC63D418-6890-4872-AF0C-6515C56E25CF}"/>
    <cellStyle name="Normal 23" xfId="159" xr:uid="{BE93B836-065C-433F-8AE7-2137C906125C}"/>
    <cellStyle name="Normal 24" xfId="231" xr:uid="{CADF6123-8454-46DE-832D-B9BC2A33D0EC}"/>
    <cellStyle name="Normal 25" xfId="192" xr:uid="{6343C092-3C22-4AF2-A077-E59250C3D1ED}"/>
    <cellStyle name="Normal 26" xfId="224" xr:uid="{9BB3B51C-940B-4517-A785-6D200F92E105}"/>
    <cellStyle name="Normal 27" xfId="185" xr:uid="{F29FFE6E-30D7-48CB-8766-E9BDD6E8C736}"/>
    <cellStyle name="Normal 28" xfId="216" xr:uid="{41EC7902-3CD5-494C-A014-DBEF779A5387}"/>
    <cellStyle name="Normal 29" xfId="174" xr:uid="{0154D8EE-33E6-433D-9577-67E4D7FD94B5}"/>
    <cellStyle name="Normal 3" xfId="71" xr:uid="{00000000-0005-0000-0000-00004F000000}"/>
    <cellStyle name="Normal 3 2" xfId="171" xr:uid="{806E59B9-B9C9-4A24-A31D-B94D0D9218E7}"/>
    <cellStyle name="Normal 30" xfId="138" xr:uid="{74786FA4-7A0B-457D-8D5C-A5F2E1EA2438}"/>
    <cellStyle name="Normal 31" xfId="168" xr:uid="{0519CD6A-DFE9-4957-B224-E9172EFA9961}"/>
    <cellStyle name="Normal 32" xfId="146" xr:uid="{BFAEE690-0213-459D-B157-DB2943C5B341}"/>
    <cellStyle name="Normal 33" xfId="162" xr:uid="{CCF6617B-085A-43F9-B3FE-D3A683F90BF6}"/>
    <cellStyle name="Normal 34" xfId="236" xr:uid="{ED5F1304-03DD-4005-BE64-0ECC3C5186A6}"/>
    <cellStyle name="Normal 35" xfId="186" xr:uid="{33F1A397-3D81-440C-8455-B5C8A869951B}"/>
    <cellStyle name="Normal 36" xfId="253" xr:uid="{1BDC6DA4-5390-4CE2-B1D3-5397F89DDA65}"/>
    <cellStyle name="Normal 37" xfId="163" xr:uid="{E9B262F2-0492-4CED-B7FD-D2198BCA999F}"/>
    <cellStyle name="Normal 38" xfId="213" xr:uid="{3055C58A-22B5-400C-A522-94F77027B884}"/>
    <cellStyle name="Normal 39" xfId="257" xr:uid="{1E93ABB0-42FE-4175-AB8E-4720D22503C7}"/>
    <cellStyle name="Normal 4" xfId="72" xr:uid="{00000000-0005-0000-0000-000050000000}"/>
    <cellStyle name="Normal 4 2" xfId="172" xr:uid="{D154B372-B01A-46B8-845E-8A6C25130877}"/>
    <cellStyle name="Normal 40" xfId="244" xr:uid="{FB8BD657-D4F3-4F02-9062-9A725DCD1FD7}"/>
    <cellStyle name="Normal 41" xfId="139" xr:uid="{3F6DF28E-D4F8-4CCB-866D-F407BF686D5B}"/>
    <cellStyle name="Normal 42" xfId="144" xr:uid="{CC5E487C-4EBE-49C8-919C-EF8923B5275D}"/>
    <cellStyle name="Normal 43" xfId="263" xr:uid="{604B3E7D-D83A-4AE2-AF65-8B3161A211B9}"/>
    <cellStyle name="Normal 44" xfId="181" xr:uid="{9CFED56C-25B1-415E-BE3B-5AD1036DB32A}"/>
    <cellStyle name="Normal 45" xfId="267" xr:uid="{EF240697-ABBD-4ED4-8251-9863A82B73AB}"/>
    <cellStyle name="Normal 46" xfId="189" xr:uid="{BBEAE4B0-66E5-4BEB-8DC4-DFFBDEA593C3}"/>
    <cellStyle name="Normal 47" xfId="240" xr:uid="{184327FA-BB5E-4398-A84E-8F9B95811DE0}"/>
    <cellStyle name="Normal 48" xfId="277" xr:uid="{653DAE1D-7B18-480A-B00E-5AAABAE42E3B}"/>
    <cellStyle name="Normal 49" xfId="274" xr:uid="{ABA713EF-2A12-43F8-8879-D35889BB8F69}"/>
    <cellStyle name="Normal 5" xfId="73" xr:uid="{00000000-0005-0000-0000-000051000000}"/>
    <cellStyle name="Normal 5 2" xfId="173" xr:uid="{DA1145A2-AFA8-4CA8-86D9-A37E8D0B6641}"/>
    <cellStyle name="Normal 50" xfId="200" xr:uid="{6D451B18-AE68-4389-9327-912A5FA0E818}"/>
    <cellStyle name="Normal 51" xfId="219" xr:uid="{531C0E85-F6EE-45AE-9246-E4C2C79AC07D}"/>
    <cellStyle name="Normal 6" xfId="119" xr:uid="{00000000-0005-0000-0000-000052000000}"/>
    <cellStyle name="Normal 6 2" xfId="198" xr:uid="{7C61465F-A852-4219-93FA-8C39D4ABF4BD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2 3" xfId="210" xr:uid="{7D2DDF76-ADE9-4715-BD4A-6A638AABB7C1}"/>
    <cellStyle name="Normal 7 3" xfId="129" xr:uid="{00000000-0005-0000-0000-000055000000}"/>
    <cellStyle name="Normal 7 4" xfId="201" xr:uid="{08BA3F81-CB79-4139-95CB-711359D931A3}"/>
    <cellStyle name="Normal 8" xfId="132" xr:uid="{B2E910FF-6A11-47E5-AC88-8D6CBC42B04F}"/>
    <cellStyle name="Normal 9" xfId="197" xr:uid="{F5E3C45A-DB56-48C1-9770-DD02265F8599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] 2" xfId="179" xr:uid="{7C239ED0-7367-459C-84AF-ECCA3B66838D}"/>
    <cellStyle name="Percent [00]" xfId="88" xr:uid="{00000000-0005-0000-0000-000064000000}"/>
    <cellStyle name="Percent [00] 2" xfId="180" xr:uid="{C13992AF-D98F-433E-8B38-D7A11D3FC9A1}"/>
    <cellStyle name="Percent [2]" xfId="89" xr:uid="{00000000-0005-0000-0000-000065000000}"/>
    <cellStyle name="Percent 10" xfId="245" xr:uid="{D5E8E455-93DA-4EF9-A378-CF4C80EB1EE8}"/>
    <cellStyle name="Percent 11" xfId="247" xr:uid="{CFADEB31-89AA-4DA1-AC2C-3EE92DF3CE43}"/>
    <cellStyle name="Percent 12" xfId="248" xr:uid="{5D440D74-F4BC-436D-B290-42C871F11F17}"/>
    <cellStyle name="Percent 13" xfId="250" xr:uid="{9AFE1894-F9A6-4DA7-98F4-45E21B594328}"/>
    <cellStyle name="Percent 14" xfId="251" xr:uid="{7F741112-3D38-41D5-88C2-D94B99473389}"/>
    <cellStyle name="Percent 15" xfId="252" xr:uid="{C8E6F640-AFD3-4E61-A97B-26FBBDA463AF}"/>
    <cellStyle name="Percent 16" xfId="254" xr:uid="{7D6079C2-E13D-46E2-8F17-26C4E6664953}"/>
    <cellStyle name="Percent 17" xfId="255" xr:uid="{A7C25068-0469-4D26-A7ED-67ECA0E9DC64}"/>
    <cellStyle name="Percent 18" xfId="256" xr:uid="{7B1FFDC9-CE3E-43A1-95BF-DF42ADA5A1E5}"/>
    <cellStyle name="Percent 19" xfId="258" xr:uid="{0E0EB07B-5932-45BF-B697-C60F82C5FC03}"/>
    <cellStyle name="Percent 2" xfId="206" xr:uid="{06611493-BA1A-497A-9BEA-B40386B549A3}"/>
    <cellStyle name="Percent 20" xfId="260" xr:uid="{17B0864B-126C-4478-8CF6-691B68437B25}"/>
    <cellStyle name="Percent 21" xfId="261" xr:uid="{46814BA3-6C09-43B7-B710-AE29D8530BD9}"/>
    <cellStyle name="Percent 22" xfId="262" xr:uid="{3FE3738B-02BE-401C-AD2C-232091CEA5D1}"/>
    <cellStyle name="Percent 23" xfId="264" xr:uid="{09477453-2752-45B7-A15E-EC17B347B668}"/>
    <cellStyle name="Percent 24" xfId="266" xr:uid="{4BEDE682-4B82-4871-8C0D-77B9BE2C52BB}"/>
    <cellStyle name="Percent 25" xfId="268" xr:uid="{296DD290-2102-4E3F-936A-AEBFAA4B205F}"/>
    <cellStyle name="Percent 26" xfId="269" xr:uid="{6072422C-5EAD-4016-A809-CE2E283C0180}"/>
    <cellStyle name="Percent 27" xfId="270" xr:uid="{E81845BE-6C81-45D7-BDB2-F4C0921478A0}"/>
    <cellStyle name="Percent 28" xfId="273" xr:uid="{91C06026-275B-4C68-ACBA-0D7EF514CBCB}"/>
    <cellStyle name="Percent 29" xfId="276" xr:uid="{81A7AC9B-A73A-4422-9354-ED335FD474F5}"/>
    <cellStyle name="Percent 3" xfId="211" xr:uid="{A49789D4-F430-43A0-9A35-4E679A7344E1}"/>
    <cellStyle name="Percent 30" xfId="278" xr:uid="{8BB08F30-6E2D-4587-9B6A-87D304187B61}"/>
    <cellStyle name="Percent 31" xfId="280" xr:uid="{F1176655-29AB-42A3-AAEE-166C720E7FB6}"/>
    <cellStyle name="Percent 32" xfId="281" xr:uid="{D63F8166-D1C1-409E-9AD8-FFABD3576CC2}"/>
    <cellStyle name="Percent 33" xfId="282" xr:uid="{E13108B6-9B90-4033-920C-BA5D992D59D6}"/>
    <cellStyle name="Percent 34" xfId="283" xr:uid="{E842769D-6A80-4340-AB95-A7B308BF2417}"/>
    <cellStyle name="Percent 35" xfId="284" xr:uid="{E118DFB1-088B-4758-970C-0B06B546BBCF}"/>
    <cellStyle name="Percent 36" xfId="285" xr:uid="{365EE847-5555-415D-9412-A61AD8A3FE99}"/>
    <cellStyle name="Percent 37" xfId="286" xr:uid="{4195EE35-0A74-4761-B1CC-4D1D45B9FCE0}"/>
    <cellStyle name="Percent 38" xfId="287" xr:uid="{6B06F969-C3D4-4F49-861C-248423BB4AC3}"/>
    <cellStyle name="Percent 39" xfId="288" xr:uid="{355E5DA6-DB98-4260-B704-4BE694FB034F}"/>
    <cellStyle name="Percent 4" xfId="237" xr:uid="{7DE15BB6-D4EE-49A1-B07D-732C76F4E946}"/>
    <cellStyle name="Percent 40" xfId="289" xr:uid="{A875EA1B-4BB7-4682-AF04-D16F440E7022}"/>
    <cellStyle name="Percent 41" xfId="290" xr:uid="{4BFC9936-8C19-49E8-84E7-0D58DD03CCF6}"/>
    <cellStyle name="Percent 42" xfId="291" xr:uid="{A9D6326D-D913-457A-8D70-0444B967459E}"/>
    <cellStyle name="Percent 43" xfId="292" xr:uid="{5BCEF9CD-0F34-49FB-ACA3-E2D92E998526}"/>
    <cellStyle name="Percent 44" xfId="293" xr:uid="{D3EE6FBA-0E23-4137-9EB3-C5DD173F9A1B}"/>
    <cellStyle name="Percent 5" xfId="238" xr:uid="{78E375E7-BA22-40D9-94C4-454210569741}"/>
    <cellStyle name="Percent 6" xfId="239" xr:uid="{83390B56-4BB2-46BD-AA72-DD2AF03BAD35}"/>
    <cellStyle name="Percent 7" xfId="241" xr:uid="{53775A14-5B57-4903-9643-F4873F62157E}"/>
    <cellStyle name="Percent 8" xfId="242" xr:uid="{954CB9E5-AB01-43D2-9ED1-D5A9E3EDA36C}"/>
    <cellStyle name="Percent 9" xfId="243" xr:uid="{EBCA69C4-985C-4541-BF12-EABB8D3C5F2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1) 2" xfId="184" xr:uid="{83E494FA-5826-43B0-9553-D69EA9423848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B 2" xfId="194" xr:uid="{6D50B00A-9318-4D76-9630-E5CE567F0BFD}"/>
    <cellStyle name="Text Indent C" xfId="112" xr:uid="{00000000-0005-0000-0000-00007C000000}"/>
    <cellStyle name="Text Indent C 2" xfId="195" xr:uid="{88602D87-060A-4E00-90B8-9D22F94EDF1B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39"/>
  <sheetViews>
    <sheetView showGridLines="0" view="pageBreakPreview" zoomScaleNormal="100" zoomScaleSheetLayoutView="100" workbookViewId="0">
      <selection activeCell="E3" sqref="E3"/>
    </sheetView>
  </sheetViews>
  <sheetFormatPr defaultColWidth="9.140625" defaultRowHeight="12"/>
  <cols>
    <col min="1" max="1" width="50" style="65" customWidth="1"/>
    <col min="2" max="2" width="11" style="65" customWidth="1"/>
    <col min="3" max="3" width="21.42578125" style="65" customWidth="1"/>
    <col min="4" max="4" width="20.140625" style="65" customWidth="1"/>
    <col min="5" max="6" width="13.5703125" style="4" bestFit="1" customWidth="1"/>
    <col min="7" max="7" width="5.42578125" style="65" bestFit="1" customWidth="1"/>
    <col min="8" max="8" width="32.42578125" style="65" bestFit="1" customWidth="1"/>
    <col min="9" max="9" width="2.7109375" style="65" bestFit="1" customWidth="1"/>
    <col min="10" max="10" width="14" style="65" bestFit="1" customWidth="1"/>
    <col min="11" max="11" width="12.42578125" style="65" bestFit="1" customWidth="1"/>
    <col min="12" max="16384" width="9.140625" style="65"/>
  </cols>
  <sheetData>
    <row r="1" spans="1:15" ht="32.25" customHeight="1">
      <c r="A1" s="242" t="s">
        <v>109</v>
      </c>
      <c r="B1" s="242"/>
      <c r="C1" s="242"/>
      <c r="D1" s="242"/>
    </row>
    <row r="2" spans="1:15" ht="48" customHeight="1">
      <c r="A2" s="38"/>
      <c r="B2" s="66"/>
      <c r="C2" s="172" t="s">
        <v>6</v>
      </c>
      <c r="D2" s="172" t="s">
        <v>5</v>
      </c>
    </row>
    <row r="3" spans="1:15" ht="33.75">
      <c r="A3" s="98" t="s">
        <v>10</v>
      </c>
      <c r="B3" s="67" t="s">
        <v>9</v>
      </c>
      <c r="C3" s="67" t="s">
        <v>7</v>
      </c>
      <c r="D3" s="67" t="s">
        <v>8</v>
      </c>
    </row>
    <row r="4" spans="1:15" ht="26.25" customHeight="1">
      <c r="A4" s="175" t="s">
        <v>13</v>
      </c>
      <c r="B4" s="94"/>
      <c r="C4" s="95"/>
      <c r="D4" s="95"/>
      <c r="G4"/>
      <c r="H4" s="68"/>
      <c r="I4"/>
      <c r="J4"/>
      <c r="K4"/>
      <c r="L4"/>
    </row>
    <row r="5" spans="1:15" ht="21.75" customHeight="1">
      <c r="A5" s="176" t="s">
        <v>14</v>
      </c>
      <c r="B5" s="71"/>
      <c r="C5" s="72">
        <f>SUM(C7:C18)</f>
        <v>153968320</v>
      </c>
      <c r="D5" s="72">
        <f>SUM(D7:D18)</f>
        <v>148595390</v>
      </c>
      <c r="G5"/>
      <c r="H5" s="68"/>
      <c r="I5"/>
      <c r="J5"/>
      <c r="K5"/>
      <c r="L5"/>
    </row>
    <row r="6" spans="1:15" ht="12.75">
      <c r="A6" s="74"/>
      <c r="B6" s="69"/>
      <c r="C6" s="70"/>
      <c r="D6" s="57"/>
      <c r="G6"/>
      <c r="H6" s="68"/>
      <c r="I6"/>
      <c r="J6" s="76"/>
      <c r="K6" s="76"/>
      <c r="L6"/>
      <c r="O6" s="59"/>
    </row>
    <row r="7" spans="1:15" ht="15" customHeight="1">
      <c r="A7" s="178" t="s">
        <v>15</v>
      </c>
      <c r="B7" s="69">
        <v>4</v>
      </c>
      <c r="C7" s="57">
        <v>22330114</v>
      </c>
      <c r="D7" s="57">
        <v>21980984</v>
      </c>
      <c r="G7"/>
      <c r="H7" s="68"/>
      <c r="I7"/>
      <c r="J7"/>
      <c r="K7"/>
      <c r="L7"/>
      <c r="O7" s="59"/>
    </row>
    <row r="8" spans="1:15" ht="15" customHeight="1">
      <c r="A8" s="178" t="s">
        <v>16</v>
      </c>
      <c r="B8" s="69"/>
      <c r="C8" s="57"/>
      <c r="D8" s="69"/>
      <c r="G8"/>
      <c r="H8" s="78"/>
      <c r="I8" s="78"/>
      <c r="J8" s="79"/>
      <c r="K8" s="79"/>
      <c r="L8"/>
      <c r="O8" s="59"/>
    </row>
    <row r="9" spans="1:15" ht="15" customHeight="1">
      <c r="A9" s="178" t="s">
        <v>17</v>
      </c>
      <c r="B9" s="69">
        <v>27</v>
      </c>
      <c r="C9" s="57">
        <v>44379203</v>
      </c>
      <c r="D9" s="57">
        <v>36466844</v>
      </c>
      <c r="G9"/>
      <c r="H9" s="78"/>
      <c r="I9"/>
      <c r="J9"/>
      <c r="K9"/>
      <c r="L9"/>
      <c r="O9" s="59"/>
    </row>
    <row r="10" spans="1:15" ht="15" customHeight="1">
      <c r="A10" s="178" t="s">
        <v>18</v>
      </c>
      <c r="B10" s="69">
        <v>7</v>
      </c>
      <c r="C10" s="57">
        <v>23847312</v>
      </c>
      <c r="D10" s="57">
        <v>29355092</v>
      </c>
      <c r="G10"/>
      <c r="H10" s="78"/>
      <c r="I10" s="78"/>
      <c r="J10" s="79"/>
      <c r="K10" s="79"/>
      <c r="L10"/>
      <c r="O10" s="59"/>
    </row>
    <row r="11" spans="1:15" ht="15" customHeight="1">
      <c r="A11" s="178" t="s">
        <v>19</v>
      </c>
      <c r="B11" s="69"/>
      <c r="C11" s="57"/>
      <c r="D11" s="69"/>
      <c r="G11"/>
      <c r="H11" s="78"/>
      <c r="I11" s="78"/>
      <c r="J11" s="79"/>
      <c r="K11" s="79"/>
      <c r="L11"/>
      <c r="O11" s="59"/>
    </row>
    <row r="12" spans="1:15" ht="15" customHeight="1">
      <c r="A12" s="178" t="s">
        <v>17</v>
      </c>
      <c r="B12" s="69">
        <v>27</v>
      </c>
      <c r="C12" s="57">
        <v>2886661</v>
      </c>
      <c r="D12" s="57">
        <v>1724132</v>
      </c>
      <c r="G12"/>
      <c r="H12" s="78"/>
      <c r="I12" s="78"/>
      <c r="J12" s="79"/>
      <c r="K12" s="79"/>
      <c r="L12"/>
      <c r="O12" s="59"/>
    </row>
    <row r="13" spans="1:15" ht="15" customHeight="1">
      <c r="A13" s="178" t="s">
        <v>18</v>
      </c>
      <c r="B13" s="69">
        <v>8</v>
      </c>
      <c r="C13" s="57">
        <v>113457</v>
      </c>
      <c r="D13" s="57">
        <v>293417</v>
      </c>
      <c r="G13"/>
      <c r="H13" s="78"/>
      <c r="I13"/>
      <c r="J13"/>
      <c r="K13"/>
      <c r="L13"/>
      <c r="O13" s="59"/>
    </row>
    <row r="14" spans="1:15" ht="15" customHeight="1">
      <c r="A14" s="178" t="s">
        <v>20</v>
      </c>
      <c r="B14" s="69">
        <v>35</v>
      </c>
      <c r="C14" s="57">
        <v>154518</v>
      </c>
      <c r="D14" s="57">
        <v>1635349</v>
      </c>
      <c r="G14"/>
      <c r="H14" s="78"/>
      <c r="I14"/>
      <c r="J14"/>
      <c r="K14"/>
      <c r="L14"/>
      <c r="O14" s="59"/>
    </row>
    <row r="15" spans="1:15" ht="15" customHeight="1">
      <c r="A15" s="178" t="s">
        <v>21</v>
      </c>
      <c r="B15" s="69">
        <v>9</v>
      </c>
      <c r="C15" s="57">
        <v>39938955</v>
      </c>
      <c r="D15" s="57">
        <v>42378541</v>
      </c>
      <c r="G15"/>
      <c r="H15" s="78"/>
      <c r="I15" s="78"/>
      <c r="J15" s="79"/>
      <c r="K15" s="78"/>
      <c r="L15"/>
      <c r="O15" s="59"/>
    </row>
    <row r="16" spans="1:15" ht="15" customHeight="1">
      <c r="A16" s="178" t="s">
        <v>22</v>
      </c>
      <c r="B16" s="69">
        <v>12</v>
      </c>
      <c r="C16" s="57">
        <v>4470895</v>
      </c>
      <c r="D16" s="57">
        <v>2776750</v>
      </c>
      <c r="G16"/>
      <c r="H16" s="78"/>
      <c r="I16" s="78"/>
      <c r="J16" s="79"/>
      <c r="K16" s="79"/>
      <c r="L16"/>
      <c r="O16" s="59"/>
    </row>
    <row r="17" spans="1:15" ht="12.75">
      <c r="A17" s="178" t="s">
        <v>23</v>
      </c>
      <c r="B17" s="69">
        <v>16</v>
      </c>
      <c r="C17" s="57">
        <v>15847205</v>
      </c>
      <c r="D17" s="57">
        <v>11940462</v>
      </c>
      <c r="G17"/>
      <c r="H17" s="78"/>
      <c r="I17" s="78"/>
      <c r="J17" s="79"/>
      <c r="K17" s="79"/>
      <c r="L17"/>
      <c r="O17" s="59"/>
    </row>
    <row r="18" spans="1:15" ht="12.75">
      <c r="A18" s="177" t="s">
        <v>24</v>
      </c>
      <c r="B18" s="82" t="s">
        <v>0</v>
      </c>
      <c r="C18" s="165">
        <v>0</v>
      </c>
      <c r="D18" s="57">
        <v>43819</v>
      </c>
      <c r="G18"/>
      <c r="H18" s="78"/>
      <c r="I18" s="78"/>
      <c r="J18" s="79"/>
      <c r="K18" s="79"/>
      <c r="L18"/>
      <c r="O18" s="59"/>
    </row>
    <row r="19" spans="1:15" ht="12.75">
      <c r="A19" s="88"/>
      <c r="B19" s="96"/>
      <c r="C19" s="31"/>
      <c r="D19" s="25"/>
      <c r="G19"/>
      <c r="H19" s="78"/>
      <c r="I19"/>
      <c r="J19"/>
      <c r="K19"/>
      <c r="L19"/>
      <c r="O19" s="59"/>
    </row>
    <row r="20" spans="1:15" ht="21.75" customHeight="1">
      <c r="A20" s="179" t="s">
        <v>25</v>
      </c>
      <c r="B20" s="71"/>
      <c r="C20" s="72">
        <f>SUM(C22:C35)</f>
        <v>172801844</v>
      </c>
      <c r="D20" s="72">
        <f>SUM(D22:D35)</f>
        <v>164717188</v>
      </c>
      <c r="G20"/>
      <c r="H20" s="68"/>
      <c r="I20"/>
      <c r="J20" s="76"/>
      <c r="K20" s="76"/>
      <c r="L20"/>
      <c r="O20" s="59"/>
    </row>
    <row r="21" spans="1:15" ht="15" customHeight="1">
      <c r="A21" s="74"/>
      <c r="B21" s="69"/>
      <c r="C21" s="19"/>
      <c r="D21" s="13"/>
      <c r="G21"/>
      <c r="H21" s="78"/>
      <c r="I21"/>
      <c r="J21"/>
      <c r="K21"/>
      <c r="L21"/>
      <c r="O21" s="59"/>
    </row>
    <row r="22" spans="1:15" ht="15" customHeight="1">
      <c r="A22" s="180" t="s">
        <v>26</v>
      </c>
      <c r="B22" s="65">
        <v>5</v>
      </c>
      <c r="C22" s="57">
        <v>558853</v>
      </c>
      <c r="D22" s="57">
        <v>502474</v>
      </c>
      <c r="G22"/>
      <c r="H22" s="78"/>
      <c r="I22" s="78"/>
      <c r="J22" s="79"/>
      <c r="K22" s="79"/>
      <c r="L22"/>
      <c r="O22" s="59"/>
    </row>
    <row r="23" spans="1:15" ht="15" customHeight="1">
      <c r="A23" s="180" t="s">
        <v>16</v>
      </c>
      <c r="C23" s="57"/>
      <c r="D23" s="57"/>
      <c r="G23"/>
      <c r="H23" s="78"/>
      <c r="I23"/>
      <c r="J23"/>
      <c r="K23"/>
      <c r="L23"/>
      <c r="O23" s="59"/>
    </row>
    <row r="24" spans="1:15" ht="15" customHeight="1">
      <c r="A24" s="180" t="s">
        <v>18</v>
      </c>
      <c r="B24" s="65">
        <v>7</v>
      </c>
      <c r="C24" s="57">
        <v>747</v>
      </c>
      <c r="D24" s="57">
        <v>24098</v>
      </c>
      <c r="G24"/>
      <c r="H24" s="78"/>
      <c r="I24" s="78"/>
      <c r="J24" s="79"/>
      <c r="K24" s="79"/>
      <c r="L24"/>
      <c r="O24" s="59"/>
    </row>
    <row r="25" spans="1:15" ht="15" customHeight="1">
      <c r="A25" s="180" t="s">
        <v>19</v>
      </c>
      <c r="C25" s="57"/>
      <c r="D25" s="57"/>
      <c r="G25"/>
      <c r="H25" s="78"/>
      <c r="I25" s="78"/>
      <c r="J25" s="79"/>
      <c r="K25" s="79"/>
      <c r="L25"/>
      <c r="O25" s="59"/>
    </row>
    <row r="26" spans="1:15" ht="15" customHeight="1">
      <c r="A26" s="180" t="s">
        <v>17</v>
      </c>
      <c r="B26" s="65">
        <v>27</v>
      </c>
      <c r="C26" s="57">
        <v>17141045</v>
      </c>
      <c r="D26" s="57">
        <v>14258290</v>
      </c>
      <c r="G26"/>
      <c r="H26" s="78"/>
      <c r="I26" s="78"/>
      <c r="J26" s="79"/>
      <c r="K26" s="79"/>
      <c r="L26"/>
      <c r="O26" s="59"/>
    </row>
    <row r="27" spans="1:15" ht="15" customHeight="1">
      <c r="A27" s="180" t="s">
        <v>27</v>
      </c>
      <c r="B27" s="65">
        <v>10</v>
      </c>
      <c r="C27" s="57">
        <v>97281991</v>
      </c>
      <c r="D27" s="57">
        <v>82581132</v>
      </c>
      <c r="G27"/>
      <c r="H27" s="78"/>
      <c r="I27" s="78"/>
      <c r="J27" s="79"/>
      <c r="K27" s="79"/>
      <c r="L27"/>
      <c r="O27" s="59"/>
    </row>
    <row r="28" spans="1:15" ht="15" customHeight="1">
      <c r="A28" s="180" t="s">
        <v>28</v>
      </c>
      <c r="C28" s="57"/>
      <c r="D28" s="57"/>
      <c r="G28"/>
      <c r="H28" s="78"/>
      <c r="I28" s="78"/>
      <c r="J28" s="79"/>
      <c r="K28" s="79"/>
      <c r="L28"/>
      <c r="O28" s="59"/>
    </row>
    <row r="29" spans="1:15" ht="15" customHeight="1">
      <c r="A29" s="180" t="s">
        <v>29</v>
      </c>
      <c r="B29" s="65">
        <v>11</v>
      </c>
      <c r="C29" s="57">
        <v>20914993</v>
      </c>
      <c r="D29" s="57">
        <v>25929104</v>
      </c>
      <c r="G29"/>
      <c r="H29" s="78"/>
      <c r="I29" s="78"/>
      <c r="J29" s="79"/>
      <c r="K29" s="79"/>
      <c r="L29"/>
      <c r="O29" s="59"/>
    </row>
    <row r="30" spans="1:15" ht="15" customHeight="1">
      <c r="A30" s="180" t="s">
        <v>30</v>
      </c>
      <c r="C30" s="57">
        <v>923477</v>
      </c>
      <c r="D30" s="57">
        <v>1182549</v>
      </c>
      <c r="G30"/>
      <c r="H30" s="78"/>
      <c r="I30" s="78"/>
      <c r="J30" s="79"/>
      <c r="K30" s="79"/>
      <c r="L30"/>
      <c r="O30" s="59"/>
    </row>
    <row r="31" spans="1:15" ht="15" customHeight="1">
      <c r="A31" s="180" t="s">
        <v>31</v>
      </c>
      <c r="B31" s="69">
        <v>32</v>
      </c>
      <c r="C31" s="57">
        <v>2074127</v>
      </c>
      <c r="D31" s="57">
        <v>1408560</v>
      </c>
      <c r="G31"/>
      <c r="H31" s="78"/>
      <c r="I31"/>
      <c r="J31"/>
      <c r="K31"/>
      <c r="L31"/>
      <c r="O31" s="59"/>
    </row>
    <row r="32" spans="1:15" ht="15" customHeight="1">
      <c r="A32" s="180" t="s">
        <v>22</v>
      </c>
      <c r="B32" s="65">
        <v>12</v>
      </c>
      <c r="C32" s="57">
        <v>11563503</v>
      </c>
      <c r="D32" s="57">
        <v>19347576</v>
      </c>
      <c r="G32"/>
      <c r="H32" s="78"/>
      <c r="I32" s="78"/>
      <c r="J32" s="79"/>
      <c r="K32" s="79"/>
      <c r="L32"/>
      <c r="O32" s="59"/>
    </row>
    <row r="33" spans="1:15" ht="15" customHeight="1">
      <c r="A33" s="180" t="s">
        <v>32</v>
      </c>
      <c r="B33" s="65">
        <v>25</v>
      </c>
      <c r="C33" s="57">
        <v>21589248</v>
      </c>
      <c r="D33" s="57">
        <v>18788566</v>
      </c>
      <c r="G33"/>
      <c r="H33" s="78"/>
      <c r="I33" s="78"/>
      <c r="J33" s="79"/>
      <c r="K33" s="79"/>
      <c r="L33" s="79"/>
      <c r="O33" s="59"/>
    </row>
    <row r="34" spans="1:15" ht="15" customHeight="1">
      <c r="A34" s="180" t="s">
        <v>33</v>
      </c>
      <c r="B34" s="65">
        <v>34</v>
      </c>
      <c r="C34" s="57">
        <v>395509</v>
      </c>
      <c r="D34" s="57">
        <v>181105</v>
      </c>
      <c r="G34"/>
      <c r="H34" s="78"/>
      <c r="I34" s="78"/>
      <c r="J34" s="79"/>
      <c r="K34" s="79"/>
      <c r="L34" s="79"/>
      <c r="O34" s="59"/>
    </row>
    <row r="35" spans="1:15" ht="15" customHeight="1">
      <c r="A35" s="180" t="s">
        <v>34</v>
      </c>
      <c r="B35" s="82" t="s">
        <v>0</v>
      </c>
      <c r="C35" s="57">
        <v>358351</v>
      </c>
      <c r="D35" s="57">
        <v>513734</v>
      </c>
      <c r="G35"/>
      <c r="H35" s="78"/>
      <c r="I35" s="78"/>
      <c r="J35" s="79"/>
      <c r="K35" s="79"/>
      <c r="L35" s="79"/>
      <c r="O35" s="59"/>
    </row>
    <row r="36" spans="1:15" ht="12.75">
      <c r="A36" s="88"/>
      <c r="B36" s="61"/>
      <c r="C36" s="85"/>
      <c r="D36" s="86"/>
      <c r="G36"/>
      <c r="H36" s="78"/>
      <c r="I36"/>
      <c r="J36"/>
      <c r="K36"/>
      <c r="L36"/>
      <c r="O36" s="59"/>
    </row>
    <row r="37" spans="1:15" ht="22.5" customHeight="1" thickBot="1">
      <c r="A37" s="181" t="s">
        <v>35</v>
      </c>
      <c r="B37" s="63"/>
      <c r="C37" s="90">
        <f>+C5+C20</f>
        <v>326770164</v>
      </c>
      <c r="D37" s="90">
        <f>+D5+D20</f>
        <v>313312578</v>
      </c>
      <c r="G37"/>
      <c r="H37" s="92"/>
      <c r="I37"/>
      <c r="J37" s="93"/>
      <c r="K37" s="93"/>
      <c r="L37"/>
      <c r="O37" s="59"/>
    </row>
    <row r="38" spans="1:15" ht="12.75" thickTop="1">
      <c r="C38" s="59"/>
    </row>
    <row r="39" spans="1:15">
      <c r="C39" s="59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3"/>
  <sheetViews>
    <sheetView showGridLines="0" view="pageBreakPreview" zoomScaleNormal="90" zoomScaleSheetLayoutView="100" workbookViewId="0">
      <selection activeCell="F6" sqref="F6"/>
    </sheetView>
  </sheetViews>
  <sheetFormatPr defaultRowHeight="12"/>
  <cols>
    <col min="1" max="1" width="50" style="64" customWidth="1"/>
    <col min="2" max="2" width="11" style="91" customWidth="1"/>
    <col min="3" max="3" width="21" style="91" customWidth="1"/>
    <col min="4" max="4" width="20.42578125" style="91" customWidth="1"/>
    <col min="5" max="6" width="13.5703125" style="4" bestFit="1" customWidth="1"/>
    <col min="7" max="7" width="13" style="64" customWidth="1"/>
    <col min="8" max="8" width="9.140625" style="64"/>
    <col min="9" max="9" width="42.28515625" style="64" bestFit="1" customWidth="1"/>
    <col min="10" max="10" width="7.85546875" style="64" bestFit="1" customWidth="1"/>
    <col min="11" max="12" width="10.28515625" style="64" bestFit="1" customWidth="1"/>
    <col min="13" max="14" width="10.7109375" style="64" bestFit="1" customWidth="1"/>
    <col min="15" max="241" width="9.140625" style="64"/>
    <col min="242" max="242" width="35.85546875" style="64" bestFit="1" customWidth="1"/>
    <col min="243" max="243" width="11" style="64" customWidth="1"/>
    <col min="244" max="245" width="15" style="64" customWidth="1"/>
    <col min="246" max="497" width="9.140625" style="64"/>
    <col min="498" max="498" width="35.85546875" style="64" bestFit="1" customWidth="1"/>
    <col min="499" max="499" width="11" style="64" customWidth="1"/>
    <col min="500" max="501" width="15" style="64" customWidth="1"/>
    <col min="502" max="753" width="9.140625" style="64"/>
    <col min="754" max="754" width="35.85546875" style="64" bestFit="1" customWidth="1"/>
    <col min="755" max="755" width="11" style="64" customWidth="1"/>
    <col min="756" max="757" width="15" style="64" customWidth="1"/>
    <col min="758" max="1009" width="9.140625" style="64"/>
    <col min="1010" max="1010" width="35.85546875" style="64" bestFit="1" customWidth="1"/>
    <col min="1011" max="1011" width="11" style="64" customWidth="1"/>
    <col min="1012" max="1013" width="15" style="64" customWidth="1"/>
    <col min="1014" max="1265" width="9.140625" style="64"/>
    <col min="1266" max="1266" width="35.85546875" style="64" bestFit="1" customWidth="1"/>
    <col min="1267" max="1267" width="11" style="64" customWidth="1"/>
    <col min="1268" max="1269" width="15" style="64" customWidth="1"/>
    <col min="1270" max="1521" width="9.140625" style="64"/>
    <col min="1522" max="1522" width="35.85546875" style="64" bestFit="1" customWidth="1"/>
    <col min="1523" max="1523" width="11" style="64" customWidth="1"/>
    <col min="1524" max="1525" width="15" style="64" customWidth="1"/>
    <col min="1526" max="1777" width="9.140625" style="64"/>
    <col min="1778" max="1778" width="35.85546875" style="64" bestFit="1" customWidth="1"/>
    <col min="1779" max="1779" width="11" style="64" customWidth="1"/>
    <col min="1780" max="1781" width="15" style="64" customWidth="1"/>
    <col min="1782" max="2033" width="9.140625" style="64"/>
    <col min="2034" max="2034" width="35.85546875" style="64" bestFit="1" customWidth="1"/>
    <col min="2035" max="2035" width="11" style="64" customWidth="1"/>
    <col min="2036" max="2037" width="15" style="64" customWidth="1"/>
    <col min="2038" max="2289" width="9.140625" style="64"/>
    <col min="2290" max="2290" width="35.85546875" style="64" bestFit="1" customWidth="1"/>
    <col min="2291" max="2291" width="11" style="64" customWidth="1"/>
    <col min="2292" max="2293" width="15" style="64" customWidth="1"/>
    <col min="2294" max="2545" width="9.140625" style="64"/>
    <col min="2546" max="2546" width="35.85546875" style="64" bestFit="1" customWidth="1"/>
    <col min="2547" max="2547" width="11" style="64" customWidth="1"/>
    <col min="2548" max="2549" width="15" style="64" customWidth="1"/>
    <col min="2550" max="2801" width="9.140625" style="64"/>
    <col min="2802" max="2802" width="35.85546875" style="64" bestFit="1" customWidth="1"/>
    <col min="2803" max="2803" width="11" style="64" customWidth="1"/>
    <col min="2804" max="2805" width="15" style="64" customWidth="1"/>
    <col min="2806" max="3057" width="9.140625" style="64"/>
    <col min="3058" max="3058" width="35.85546875" style="64" bestFit="1" customWidth="1"/>
    <col min="3059" max="3059" width="11" style="64" customWidth="1"/>
    <col min="3060" max="3061" width="15" style="64" customWidth="1"/>
    <col min="3062" max="3313" width="9.140625" style="64"/>
    <col min="3314" max="3314" width="35.85546875" style="64" bestFit="1" customWidth="1"/>
    <col min="3315" max="3315" width="11" style="64" customWidth="1"/>
    <col min="3316" max="3317" width="15" style="64" customWidth="1"/>
    <col min="3318" max="3569" width="9.140625" style="64"/>
    <col min="3570" max="3570" width="35.85546875" style="64" bestFit="1" customWidth="1"/>
    <col min="3571" max="3571" width="11" style="64" customWidth="1"/>
    <col min="3572" max="3573" width="15" style="64" customWidth="1"/>
    <col min="3574" max="3825" width="9.140625" style="64"/>
    <col min="3826" max="3826" width="35.85546875" style="64" bestFit="1" customWidth="1"/>
    <col min="3827" max="3827" width="11" style="64" customWidth="1"/>
    <col min="3828" max="3829" width="15" style="64" customWidth="1"/>
    <col min="3830" max="4081" width="9.140625" style="64"/>
    <col min="4082" max="4082" width="35.85546875" style="64" bestFit="1" customWidth="1"/>
    <col min="4083" max="4083" width="11" style="64" customWidth="1"/>
    <col min="4084" max="4085" width="15" style="64" customWidth="1"/>
    <col min="4086" max="4337" width="9.140625" style="64"/>
    <col min="4338" max="4338" width="35.85546875" style="64" bestFit="1" customWidth="1"/>
    <col min="4339" max="4339" width="11" style="64" customWidth="1"/>
    <col min="4340" max="4341" width="15" style="64" customWidth="1"/>
    <col min="4342" max="4593" width="9.140625" style="64"/>
    <col min="4594" max="4594" width="35.85546875" style="64" bestFit="1" customWidth="1"/>
    <col min="4595" max="4595" width="11" style="64" customWidth="1"/>
    <col min="4596" max="4597" width="15" style="64" customWidth="1"/>
    <col min="4598" max="4849" width="9.140625" style="64"/>
    <col min="4850" max="4850" width="35.85546875" style="64" bestFit="1" customWidth="1"/>
    <col min="4851" max="4851" width="11" style="64" customWidth="1"/>
    <col min="4852" max="4853" width="15" style="64" customWidth="1"/>
    <col min="4854" max="5105" width="9.140625" style="64"/>
    <col min="5106" max="5106" width="35.85546875" style="64" bestFit="1" customWidth="1"/>
    <col min="5107" max="5107" width="11" style="64" customWidth="1"/>
    <col min="5108" max="5109" width="15" style="64" customWidth="1"/>
    <col min="5110" max="5361" width="9.140625" style="64"/>
    <col min="5362" max="5362" width="35.85546875" style="64" bestFit="1" customWidth="1"/>
    <col min="5363" max="5363" width="11" style="64" customWidth="1"/>
    <col min="5364" max="5365" width="15" style="64" customWidth="1"/>
    <col min="5366" max="5617" width="9.140625" style="64"/>
    <col min="5618" max="5618" width="35.85546875" style="64" bestFit="1" customWidth="1"/>
    <col min="5619" max="5619" width="11" style="64" customWidth="1"/>
    <col min="5620" max="5621" width="15" style="64" customWidth="1"/>
    <col min="5622" max="5873" width="9.140625" style="64"/>
    <col min="5874" max="5874" width="35.85546875" style="64" bestFit="1" customWidth="1"/>
    <col min="5875" max="5875" width="11" style="64" customWidth="1"/>
    <col min="5876" max="5877" width="15" style="64" customWidth="1"/>
    <col min="5878" max="6129" width="9.140625" style="64"/>
    <col min="6130" max="6130" width="35.85546875" style="64" bestFit="1" customWidth="1"/>
    <col min="6131" max="6131" width="11" style="64" customWidth="1"/>
    <col min="6132" max="6133" width="15" style="64" customWidth="1"/>
    <col min="6134" max="6385" width="9.140625" style="64"/>
    <col min="6386" max="6386" width="35.85546875" style="64" bestFit="1" customWidth="1"/>
    <col min="6387" max="6387" width="11" style="64" customWidth="1"/>
    <col min="6388" max="6389" width="15" style="64" customWidth="1"/>
    <col min="6390" max="6641" width="9.140625" style="64"/>
    <col min="6642" max="6642" width="35.85546875" style="64" bestFit="1" customWidth="1"/>
    <col min="6643" max="6643" width="11" style="64" customWidth="1"/>
    <col min="6644" max="6645" width="15" style="64" customWidth="1"/>
    <col min="6646" max="6897" width="9.140625" style="64"/>
    <col min="6898" max="6898" width="35.85546875" style="64" bestFit="1" customWidth="1"/>
    <col min="6899" max="6899" width="11" style="64" customWidth="1"/>
    <col min="6900" max="6901" width="15" style="64" customWidth="1"/>
    <col min="6902" max="7153" width="9.140625" style="64"/>
    <col min="7154" max="7154" width="35.85546875" style="64" bestFit="1" customWidth="1"/>
    <col min="7155" max="7155" width="11" style="64" customWidth="1"/>
    <col min="7156" max="7157" width="15" style="64" customWidth="1"/>
    <col min="7158" max="7409" width="9.140625" style="64"/>
    <col min="7410" max="7410" width="35.85546875" style="64" bestFit="1" customWidth="1"/>
    <col min="7411" max="7411" width="11" style="64" customWidth="1"/>
    <col min="7412" max="7413" width="15" style="64" customWidth="1"/>
    <col min="7414" max="7665" width="9.140625" style="64"/>
    <col min="7666" max="7666" width="35.85546875" style="64" bestFit="1" customWidth="1"/>
    <col min="7667" max="7667" width="11" style="64" customWidth="1"/>
    <col min="7668" max="7669" width="15" style="64" customWidth="1"/>
    <col min="7670" max="7921" width="9.140625" style="64"/>
    <col min="7922" max="7922" width="35.85546875" style="64" bestFit="1" customWidth="1"/>
    <col min="7923" max="7923" width="11" style="64" customWidth="1"/>
    <col min="7924" max="7925" width="15" style="64" customWidth="1"/>
    <col min="7926" max="8177" width="9.140625" style="64"/>
    <col min="8178" max="8178" width="35.85546875" style="64" bestFit="1" customWidth="1"/>
    <col min="8179" max="8179" width="11" style="64" customWidth="1"/>
    <col min="8180" max="8181" width="15" style="64" customWidth="1"/>
    <col min="8182" max="8433" width="9.140625" style="64"/>
    <col min="8434" max="8434" width="35.85546875" style="64" bestFit="1" customWidth="1"/>
    <col min="8435" max="8435" width="11" style="64" customWidth="1"/>
    <col min="8436" max="8437" width="15" style="64" customWidth="1"/>
    <col min="8438" max="8689" width="9.140625" style="64"/>
    <col min="8690" max="8690" width="35.85546875" style="64" bestFit="1" customWidth="1"/>
    <col min="8691" max="8691" width="11" style="64" customWidth="1"/>
    <col min="8692" max="8693" width="15" style="64" customWidth="1"/>
    <col min="8694" max="8945" width="9.140625" style="64"/>
    <col min="8946" max="8946" width="35.85546875" style="64" bestFit="1" customWidth="1"/>
    <col min="8947" max="8947" width="11" style="64" customWidth="1"/>
    <col min="8948" max="8949" width="15" style="64" customWidth="1"/>
    <col min="8950" max="9201" width="9.140625" style="64"/>
    <col min="9202" max="9202" width="35.85546875" style="64" bestFit="1" customWidth="1"/>
    <col min="9203" max="9203" width="11" style="64" customWidth="1"/>
    <col min="9204" max="9205" width="15" style="64" customWidth="1"/>
    <col min="9206" max="9457" width="9.140625" style="64"/>
    <col min="9458" max="9458" width="35.85546875" style="64" bestFit="1" customWidth="1"/>
    <col min="9459" max="9459" width="11" style="64" customWidth="1"/>
    <col min="9460" max="9461" width="15" style="64" customWidth="1"/>
    <col min="9462" max="9713" width="9.140625" style="64"/>
    <col min="9714" max="9714" width="35.85546875" style="64" bestFit="1" customWidth="1"/>
    <col min="9715" max="9715" width="11" style="64" customWidth="1"/>
    <col min="9716" max="9717" width="15" style="64" customWidth="1"/>
    <col min="9718" max="9969" width="9.140625" style="64"/>
    <col min="9970" max="9970" width="35.85546875" style="64" bestFit="1" customWidth="1"/>
    <col min="9971" max="9971" width="11" style="64" customWidth="1"/>
    <col min="9972" max="9973" width="15" style="64" customWidth="1"/>
    <col min="9974" max="10225" width="9.140625" style="64"/>
    <col min="10226" max="10226" width="35.85546875" style="64" bestFit="1" customWidth="1"/>
    <col min="10227" max="10227" width="11" style="64" customWidth="1"/>
    <col min="10228" max="10229" width="15" style="64" customWidth="1"/>
    <col min="10230" max="10481" width="9.140625" style="64"/>
    <col min="10482" max="10482" width="35.85546875" style="64" bestFit="1" customWidth="1"/>
    <col min="10483" max="10483" width="11" style="64" customWidth="1"/>
    <col min="10484" max="10485" width="15" style="64" customWidth="1"/>
    <col min="10486" max="10737" width="9.140625" style="64"/>
    <col min="10738" max="10738" width="35.85546875" style="64" bestFit="1" customWidth="1"/>
    <col min="10739" max="10739" width="11" style="64" customWidth="1"/>
    <col min="10740" max="10741" width="15" style="64" customWidth="1"/>
    <col min="10742" max="10993" width="9.140625" style="64"/>
    <col min="10994" max="10994" width="35.85546875" style="64" bestFit="1" customWidth="1"/>
    <col min="10995" max="10995" width="11" style="64" customWidth="1"/>
    <col min="10996" max="10997" width="15" style="64" customWidth="1"/>
    <col min="10998" max="11249" width="9.140625" style="64"/>
    <col min="11250" max="11250" width="35.85546875" style="64" bestFit="1" customWidth="1"/>
    <col min="11251" max="11251" width="11" style="64" customWidth="1"/>
    <col min="11252" max="11253" width="15" style="64" customWidth="1"/>
    <col min="11254" max="11505" width="9.140625" style="64"/>
    <col min="11506" max="11506" width="35.85546875" style="64" bestFit="1" customWidth="1"/>
    <col min="11507" max="11507" width="11" style="64" customWidth="1"/>
    <col min="11508" max="11509" width="15" style="64" customWidth="1"/>
    <col min="11510" max="11761" width="9.140625" style="64"/>
    <col min="11762" max="11762" width="35.85546875" style="64" bestFit="1" customWidth="1"/>
    <col min="11763" max="11763" width="11" style="64" customWidth="1"/>
    <col min="11764" max="11765" width="15" style="64" customWidth="1"/>
    <col min="11766" max="12017" width="9.140625" style="64"/>
    <col min="12018" max="12018" width="35.85546875" style="64" bestFit="1" customWidth="1"/>
    <col min="12019" max="12019" width="11" style="64" customWidth="1"/>
    <col min="12020" max="12021" width="15" style="64" customWidth="1"/>
    <col min="12022" max="12273" width="9.140625" style="64"/>
    <col min="12274" max="12274" width="35.85546875" style="64" bestFit="1" customWidth="1"/>
    <col min="12275" max="12275" width="11" style="64" customWidth="1"/>
    <col min="12276" max="12277" width="15" style="64" customWidth="1"/>
    <col min="12278" max="12529" width="9.140625" style="64"/>
    <col min="12530" max="12530" width="35.85546875" style="64" bestFit="1" customWidth="1"/>
    <col min="12531" max="12531" width="11" style="64" customWidth="1"/>
    <col min="12532" max="12533" width="15" style="64" customWidth="1"/>
    <col min="12534" max="12785" width="9.140625" style="64"/>
    <col min="12786" max="12786" width="35.85546875" style="64" bestFit="1" customWidth="1"/>
    <col min="12787" max="12787" width="11" style="64" customWidth="1"/>
    <col min="12788" max="12789" width="15" style="64" customWidth="1"/>
    <col min="12790" max="13041" width="9.140625" style="64"/>
    <col min="13042" max="13042" width="35.85546875" style="64" bestFit="1" customWidth="1"/>
    <col min="13043" max="13043" width="11" style="64" customWidth="1"/>
    <col min="13044" max="13045" width="15" style="64" customWidth="1"/>
    <col min="13046" max="13297" width="9.140625" style="64"/>
    <col min="13298" max="13298" width="35.85546875" style="64" bestFit="1" customWidth="1"/>
    <col min="13299" max="13299" width="11" style="64" customWidth="1"/>
    <col min="13300" max="13301" width="15" style="64" customWidth="1"/>
    <col min="13302" max="13553" width="9.140625" style="64"/>
    <col min="13554" max="13554" width="35.85546875" style="64" bestFit="1" customWidth="1"/>
    <col min="13555" max="13555" width="11" style="64" customWidth="1"/>
    <col min="13556" max="13557" width="15" style="64" customWidth="1"/>
    <col min="13558" max="13809" width="9.140625" style="64"/>
    <col min="13810" max="13810" width="35.85546875" style="64" bestFit="1" customWidth="1"/>
    <col min="13811" max="13811" width="11" style="64" customWidth="1"/>
    <col min="13812" max="13813" width="15" style="64" customWidth="1"/>
    <col min="13814" max="14065" width="9.140625" style="64"/>
    <col min="14066" max="14066" width="35.85546875" style="64" bestFit="1" customWidth="1"/>
    <col min="14067" max="14067" width="11" style="64" customWidth="1"/>
    <col min="14068" max="14069" width="15" style="64" customWidth="1"/>
    <col min="14070" max="14321" width="9.140625" style="64"/>
    <col min="14322" max="14322" width="35.85546875" style="64" bestFit="1" customWidth="1"/>
    <col min="14323" max="14323" width="11" style="64" customWidth="1"/>
    <col min="14324" max="14325" width="15" style="64" customWidth="1"/>
    <col min="14326" max="14577" width="9.140625" style="64"/>
    <col min="14578" max="14578" width="35.85546875" style="64" bestFit="1" customWidth="1"/>
    <col min="14579" max="14579" width="11" style="64" customWidth="1"/>
    <col min="14580" max="14581" width="15" style="64" customWidth="1"/>
    <col min="14582" max="14833" width="9.140625" style="64"/>
    <col min="14834" max="14834" width="35.85546875" style="64" bestFit="1" customWidth="1"/>
    <col min="14835" max="14835" width="11" style="64" customWidth="1"/>
    <col min="14836" max="14837" width="15" style="64" customWidth="1"/>
    <col min="14838" max="15089" width="9.140625" style="64"/>
    <col min="15090" max="15090" width="35.85546875" style="64" bestFit="1" customWidth="1"/>
    <col min="15091" max="15091" width="11" style="64" customWidth="1"/>
    <col min="15092" max="15093" width="15" style="64" customWidth="1"/>
    <col min="15094" max="15345" width="9.140625" style="64"/>
    <col min="15346" max="15346" width="35.85546875" style="64" bestFit="1" customWidth="1"/>
    <col min="15347" max="15347" width="11" style="64" customWidth="1"/>
    <col min="15348" max="15349" width="15" style="64" customWidth="1"/>
    <col min="15350" max="15601" width="9.140625" style="64"/>
    <col min="15602" max="15602" width="35.85546875" style="64" bestFit="1" customWidth="1"/>
    <col min="15603" max="15603" width="11" style="64" customWidth="1"/>
    <col min="15604" max="15605" width="15" style="64" customWidth="1"/>
    <col min="15606" max="15857" width="9.140625" style="64"/>
    <col min="15858" max="15858" width="35.85546875" style="64" bestFit="1" customWidth="1"/>
    <col min="15859" max="15859" width="11" style="64" customWidth="1"/>
    <col min="15860" max="15861" width="15" style="64" customWidth="1"/>
    <col min="15862" max="16113" width="9.140625" style="64"/>
    <col min="16114" max="16114" width="35.85546875" style="64" bestFit="1" customWidth="1"/>
    <col min="16115" max="16115" width="11" style="64" customWidth="1"/>
    <col min="16116" max="16117" width="15" style="64" customWidth="1"/>
    <col min="16118" max="16384" width="9.140625" style="64"/>
  </cols>
  <sheetData>
    <row r="1" spans="1:14" s="65" customFormat="1" ht="36" customHeight="1">
      <c r="A1" s="242" t="s">
        <v>110</v>
      </c>
      <c r="B1" s="242"/>
      <c r="C1" s="242"/>
      <c r="D1" s="242"/>
      <c r="E1" s="4"/>
      <c r="F1" s="4"/>
    </row>
    <row r="2" spans="1:14" s="65" customFormat="1" ht="48" customHeight="1">
      <c r="A2" s="38"/>
      <c r="B2" s="66"/>
      <c r="C2" s="172" t="s">
        <v>6</v>
      </c>
      <c r="D2" s="172" t="s">
        <v>5</v>
      </c>
      <c r="E2" s="4"/>
      <c r="F2" s="4"/>
    </row>
    <row r="3" spans="1:14" s="65" customFormat="1" ht="33.75">
      <c r="A3" s="98" t="s">
        <v>10</v>
      </c>
      <c r="B3" s="67" t="s">
        <v>9</v>
      </c>
      <c r="C3" s="67" t="s">
        <v>7</v>
      </c>
      <c r="D3" s="67" t="s">
        <v>8</v>
      </c>
      <c r="E3" s="4"/>
      <c r="F3" s="4"/>
    </row>
    <row r="4" spans="1:14" ht="24.75" customHeight="1">
      <c r="A4" s="182" t="s">
        <v>4</v>
      </c>
      <c r="B4" s="69"/>
      <c r="C4" s="70"/>
      <c r="D4" s="69"/>
      <c r="I4" s="60"/>
      <c r="J4"/>
      <c r="K4"/>
      <c r="L4"/>
    </row>
    <row r="5" spans="1:14" ht="24.75" customHeight="1">
      <c r="A5" s="183" t="s">
        <v>36</v>
      </c>
      <c r="B5" s="71"/>
      <c r="C5" s="72">
        <f>SUM(C7:C24)</f>
        <v>123401142</v>
      </c>
      <c r="D5" s="72">
        <f>SUM(D8:D24)</f>
        <v>135909592</v>
      </c>
      <c r="I5" s="68"/>
      <c r="J5"/>
      <c r="K5"/>
      <c r="L5"/>
      <c r="M5" s="73"/>
      <c r="N5" s="73"/>
    </row>
    <row r="6" spans="1:14" ht="12.75">
      <c r="A6" s="184"/>
      <c r="B6" s="69"/>
      <c r="C6" s="75"/>
      <c r="D6" s="57"/>
      <c r="F6" s="62"/>
      <c r="I6" s="60"/>
      <c r="J6"/>
      <c r="K6"/>
      <c r="L6"/>
      <c r="M6" s="73"/>
      <c r="N6" s="73"/>
    </row>
    <row r="7" spans="1:14" ht="12.75">
      <c r="A7" s="185" t="s">
        <v>37</v>
      </c>
      <c r="B7" s="69"/>
      <c r="C7" s="75"/>
      <c r="D7" s="57"/>
      <c r="F7" s="62"/>
      <c r="I7" s="68"/>
      <c r="J7"/>
      <c r="K7" s="76"/>
      <c r="L7" s="76"/>
      <c r="M7" s="73"/>
      <c r="N7" s="73"/>
    </row>
    <row r="8" spans="1:14" ht="12.75">
      <c r="A8" s="186" t="s">
        <v>38</v>
      </c>
      <c r="B8" s="69">
        <v>6</v>
      </c>
      <c r="C8" s="57">
        <v>16501009</v>
      </c>
      <c r="D8" s="57">
        <v>28361037</v>
      </c>
      <c r="F8" s="62"/>
      <c r="I8" s="77"/>
      <c r="J8"/>
      <c r="K8"/>
      <c r="L8"/>
      <c r="M8" s="73"/>
      <c r="N8" s="73"/>
    </row>
    <row r="9" spans="1:14" ht="12.75">
      <c r="A9" s="187" t="s">
        <v>39</v>
      </c>
      <c r="B9" s="69"/>
      <c r="C9" s="69"/>
      <c r="D9" s="69"/>
      <c r="F9" s="62"/>
      <c r="I9" s="78"/>
      <c r="J9"/>
      <c r="K9"/>
      <c r="L9"/>
      <c r="M9" s="73"/>
      <c r="N9" s="73"/>
    </row>
    <row r="10" spans="1:14" ht="12.75">
      <c r="A10" s="186" t="s">
        <v>38</v>
      </c>
      <c r="B10" s="69">
        <v>6</v>
      </c>
      <c r="C10" s="57">
        <v>19696230</v>
      </c>
      <c r="D10" s="57">
        <v>20424089</v>
      </c>
      <c r="F10" s="62"/>
      <c r="I10" s="78"/>
      <c r="J10" s="78"/>
      <c r="K10" s="79"/>
      <c r="L10" s="79"/>
      <c r="M10" s="73"/>
      <c r="N10" s="73"/>
    </row>
    <row r="11" spans="1:14" ht="12.75">
      <c r="A11" s="186" t="s">
        <v>40</v>
      </c>
      <c r="B11" s="69">
        <v>6</v>
      </c>
      <c r="C11" s="57">
        <v>1205836</v>
      </c>
      <c r="D11" s="57">
        <v>0</v>
      </c>
      <c r="F11" s="62"/>
      <c r="I11" s="78"/>
      <c r="J11" s="78"/>
      <c r="K11" s="79"/>
      <c r="L11" s="79"/>
      <c r="M11" s="73"/>
      <c r="N11" s="73"/>
    </row>
    <row r="12" spans="1:14" ht="12.75">
      <c r="A12" s="186" t="s">
        <v>41</v>
      </c>
      <c r="B12" s="69">
        <v>6</v>
      </c>
      <c r="C12" s="57">
        <v>334068</v>
      </c>
      <c r="D12" s="57">
        <v>251547</v>
      </c>
      <c r="F12" s="62"/>
      <c r="I12" s="78"/>
      <c r="J12" s="78"/>
      <c r="K12" s="79"/>
      <c r="L12" s="79"/>
      <c r="M12" s="73"/>
      <c r="N12" s="73"/>
    </row>
    <row r="13" spans="1:14" ht="12.75">
      <c r="A13" s="186" t="s">
        <v>42</v>
      </c>
      <c r="B13" s="69">
        <v>6</v>
      </c>
      <c r="C13" s="57">
        <v>7120434</v>
      </c>
      <c r="D13" s="57">
        <v>0</v>
      </c>
      <c r="F13" s="62"/>
      <c r="I13" s="78"/>
      <c r="J13" s="78"/>
      <c r="K13" s="79"/>
      <c r="L13" s="79"/>
      <c r="M13" s="73"/>
      <c r="N13" s="73"/>
    </row>
    <row r="14" spans="1:14" ht="12.75">
      <c r="A14" s="185" t="s">
        <v>43</v>
      </c>
      <c r="B14" s="69"/>
      <c r="C14" s="69"/>
      <c r="D14" s="69"/>
      <c r="F14" s="62"/>
      <c r="I14" s="78"/>
      <c r="J14"/>
      <c r="K14"/>
      <c r="L14"/>
      <c r="M14" s="73"/>
      <c r="N14" s="73"/>
    </row>
    <row r="15" spans="1:14" ht="12.75">
      <c r="A15" s="185" t="s">
        <v>44</v>
      </c>
      <c r="B15" s="69">
        <v>27</v>
      </c>
      <c r="C15" s="57">
        <v>15615769</v>
      </c>
      <c r="D15" s="57">
        <v>14220169</v>
      </c>
      <c r="F15" s="62"/>
      <c r="I15" s="78"/>
      <c r="J15" s="78"/>
      <c r="K15" s="79"/>
      <c r="L15" s="79"/>
      <c r="M15" s="73"/>
      <c r="N15" s="73"/>
    </row>
    <row r="16" spans="1:14" ht="12.75">
      <c r="A16" s="185" t="s">
        <v>45</v>
      </c>
      <c r="B16" s="69">
        <v>7</v>
      </c>
      <c r="C16" s="57">
        <v>50533088</v>
      </c>
      <c r="D16" s="57">
        <v>61672711</v>
      </c>
      <c r="F16" s="62"/>
      <c r="I16" s="78"/>
      <c r="J16"/>
      <c r="K16"/>
      <c r="L16"/>
      <c r="M16" s="73"/>
      <c r="N16" s="73"/>
    </row>
    <row r="17" spans="1:14" ht="12.75">
      <c r="A17" s="185" t="s">
        <v>46</v>
      </c>
      <c r="B17" s="69"/>
      <c r="C17" s="69"/>
      <c r="D17" s="69"/>
      <c r="F17" s="62"/>
      <c r="I17" s="78"/>
      <c r="J17" s="78"/>
      <c r="K17" s="79"/>
      <c r="L17" s="79"/>
      <c r="M17" s="73"/>
      <c r="N17" s="73"/>
    </row>
    <row r="18" spans="1:14" ht="12.75">
      <c r="A18" s="185" t="s">
        <v>44</v>
      </c>
      <c r="B18" s="69">
        <v>27</v>
      </c>
      <c r="C18" s="57">
        <v>515380</v>
      </c>
      <c r="D18" s="57">
        <v>903260</v>
      </c>
      <c r="F18" s="62"/>
      <c r="I18" s="78"/>
      <c r="J18" s="78"/>
      <c r="K18" s="79"/>
      <c r="L18" s="79"/>
      <c r="M18" s="73"/>
      <c r="N18" s="73"/>
    </row>
    <row r="19" spans="1:14" ht="12.75">
      <c r="A19" s="185" t="s">
        <v>45</v>
      </c>
      <c r="B19" s="69">
        <v>8</v>
      </c>
      <c r="C19" s="57">
        <v>1406991</v>
      </c>
      <c r="D19" s="57">
        <v>1448950</v>
      </c>
      <c r="F19" s="62"/>
      <c r="I19" s="78"/>
      <c r="J19"/>
      <c r="K19"/>
      <c r="L19"/>
      <c r="M19" s="73"/>
      <c r="N19" s="73"/>
    </row>
    <row r="20" spans="1:14" ht="12.75">
      <c r="A20" s="188" t="s">
        <v>47</v>
      </c>
      <c r="B20" s="69">
        <v>31</v>
      </c>
      <c r="C20" s="57">
        <v>4083453</v>
      </c>
      <c r="D20" s="57">
        <v>845187</v>
      </c>
      <c r="F20" s="62"/>
      <c r="I20" s="78"/>
      <c r="J20" s="78"/>
      <c r="K20" s="78"/>
      <c r="L20" s="79"/>
      <c r="M20" s="73"/>
      <c r="N20" s="73"/>
    </row>
    <row r="21" spans="1:14" ht="12.75">
      <c r="A21" s="188" t="s">
        <v>48</v>
      </c>
      <c r="B21" s="69"/>
      <c r="C21" s="69"/>
      <c r="D21" s="69"/>
      <c r="F21" s="62"/>
      <c r="I21" s="78"/>
      <c r="J21" s="78"/>
      <c r="K21" s="79"/>
      <c r="L21" s="79"/>
      <c r="M21" s="73"/>
      <c r="N21" s="73"/>
    </row>
    <row r="22" spans="1:14" ht="12.75">
      <c r="A22" s="186" t="s">
        <v>49</v>
      </c>
      <c r="B22" s="69">
        <v>13</v>
      </c>
      <c r="C22" s="57">
        <v>2471882</v>
      </c>
      <c r="D22" s="57">
        <v>1839055</v>
      </c>
      <c r="F22" s="62"/>
      <c r="I22" s="78"/>
      <c r="J22" s="78"/>
      <c r="K22" s="79"/>
      <c r="L22" s="79"/>
      <c r="M22" s="73"/>
      <c r="N22" s="73"/>
    </row>
    <row r="23" spans="1:14" s="80" customFormat="1" ht="12.75">
      <c r="A23" s="185" t="s">
        <v>50</v>
      </c>
      <c r="B23" s="69">
        <v>15</v>
      </c>
      <c r="C23" s="57">
        <v>3421520</v>
      </c>
      <c r="D23" s="57">
        <v>5837021</v>
      </c>
      <c r="E23" s="4"/>
      <c r="F23" s="62"/>
      <c r="G23" s="64"/>
      <c r="I23" s="78"/>
      <c r="J23"/>
      <c r="K23"/>
      <c r="L23"/>
      <c r="M23" s="73"/>
      <c r="N23" s="73"/>
    </row>
    <row r="24" spans="1:14" s="80" customFormat="1" ht="12.75">
      <c r="A24" s="185" t="s">
        <v>51</v>
      </c>
      <c r="B24" s="69">
        <v>25</v>
      </c>
      <c r="C24" s="57">
        <v>495482</v>
      </c>
      <c r="D24" s="57">
        <v>106566</v>
      </c>
      <c r="E24" s="4"/>
      <c r="F24" s="62"/>
      <c r="G24" s="64"/>
      <c r="I24" s="78"/>
      <c r="J24"/>
      <c r="K24"/>
      <c r="L24"/>
      <c r="M24" s="73"/>
      <c r="N24" s="73"/>
    </row>
    <row r="25" spans="1:14" ht="12.75">
      <c r="A25" s="81"/>
      <c r="B25" s="81"/>
      <c r="C25" s="81"/>
      <c r="D25" s="81"/>
      <c r="I25" s="78"/>
      <c r="J25" s="78"/>
      <c r="K25" s="79"/>
      <c r="L25" s="79"/>
      <c r="M25" s="73"/>
      <c r="N25" s="73"/>
    </row>
    <row r="26" spans="1:14" ht="24.75" customHeight="1">
      <c r="A26" s="190" t="s">
        <v>52</v>
      </c>
      <c r="B26" s="71"/>
      <c r="C26" s="72">
        <f>SUM(C29:C38)</f>
        <v>88145534</v>
      </c>
      <c r="D26" s="72">
        <f>SUM(D29:D38)</f>
        <v>71995422</v>
      </c>
      <c r="I26" s="78"/>
      <c r="J26" s="78"/>
      <c r="K26" s="79"/>
      <c r="L26" s="79"/>
      <c r="M26" s="73"/>
      <c r="N26" s="73"/>
    </row>
    <row r="27" spans="1:14" ht="12.75">
      <c r="A27" s="191"/>
      <c r="B27" s="69"/>
      <c r="C27" s="75"/>
      <c r="D27" s="57"/>
      <c r="F27" s="62"/>
      <c r="I27" s="77"/>
      <c r="J27"/>
      <c r="K27"/>
      <c r="L27"/>
      <c r="M27" s="73"/>
      <c r="N27" s="73"/>
    </row>
    <row r="28" spans="1:14" ht="12.75">
      <c r="A28" s="192" t="s">
        <v>53</v>
      </c>
      <c r="B28" s="18"/>
      <c r="C28" s="19"/>
      <c r="D28" s="30"/>
      <c r="F28" s="62"/>
      <c r="G28" s="78"/>
      <c r="H28"/>
      <c r="I28" s="68"/>
      <c r="J28"/>
      <c r="K28" s="76"/>
      <c r="L28" s="76"/>
      <c r="M28" s="73"/>
      <c r="N28" s="73"/>
    </row>
    <row r="29" spans="1:14" ht="12.75">
      <c r="A29" s="193" t="s">
        <v>38</v>
      </c>
      <c r="B29" s="69">
        <v>6</v>
      </c>
      <c r="C29" s="57">
        <v>55807753</v>
      </c>
      <c r="D29" s="57">
        <v>43950076</v>
      </c>
      <c r="F29" s="62"/>
      <c r="G29" s="78"/>
      <c r="H29" s="78"/>
      <c r="I29" s="77"/>
      <c r="J29"/>
      <c r="K29"/>
      <c r="L29"/>
      <c r="M29" s="73"/>
      <c r="N29" s="73"/>
    </row>
    <row r="30" spans="1:14" ht="12.75">
      <c r="A30" s="193" t="s">
        <v>40</v>
      </c>
      <c r="B30" s="69">
        <v>6</v>
      </c>
      <c r="C30" s="57">
        <v>16609899</v>
      </c>
      <c r="D30" s="57">
        <v>0</v>
      </c>
      <c r="F30" s="62"/>
      <c r="G30" s="78"/>
      <c r="H30" s="78"/>
      <c r="I30" s="77"/>
      <c r="J30"/>
      <c r="K30"/>
      <c r="L30"/>
      <c r="M30" s="73"/>
      <c r="N30" s="73"/>
    </row>
    <row r="31" spans="1:14" ht="12.75">
      <c r="A31" s="193" t="s">
        <v>41</v>
      </c>
      <c r="B31" s="69">
        <v>6</v>
      </c>
      <c r="C31" s="57">
        <v>1339961</v>
      </c>
      <c r="D31" s="57">
        <v>996414</v>
      </c>
      <c r="F31" s="62"/>
      <c r="G31" s="78"/>
      <c r="H31" s="78"/>
      <c r="I31" s="77"/>
      <c r="J31"/>
      <c r="K31"/>
      <c r="L31"/>
      <c r="M31" s="73"/>
      <c r="N31" s="73"/>
    </row>
    <row r="32" spans="1:14" ht="12.75">
      <c r="A32" s="193" t="s">
        <v>54</v>
      </c>
      <c r="B32" s="69">
        <v>6</v>
      </c>
      <c r="C32" s="57">
        <v>5141481</v>
      </c>
      <c r="D32" s="57">
        <v>15391196</v>
      </c>
      <c r="F32" s="62"/>
      <c r="G32" s="78"/>
      <c r="H32" s="78"/>
      <c r="I32" s="77"/>
      <c r="J32"/>
      <c r="K32"/>
      <c r="L32"/>
      <c r="M32" s="73"/>
      <c r="N32" s="73"/>
    </row>
    <row r="33" spans="1:14" ht="12.75">
      <c r="A33" s="193" t="s">
        <v>55</v>
      </c>
      <c r="B33" s="69"/>
      <c r="C33" s="69"/>
      <c r="D33" s="69"/>
      <c r="F33" s="62"/>
      <c r="G33" s="78"/>
      <c r="H33"/>
      <c r="I33" s="78"/>
      <c r="J33"/>
      <c r="K33"/>
      <c r="L33"/>
      <c r="M33" s="73"/>
      <c r="N33" s="73"/>
    </row>
    <row r="34" spans="1:14" ht="12.75">
      <c r="A34" s="193" t="s">
        <v>56</v>
      </c>
      <c r="B34" s="82">
        <v>15</v>
      </c>
      <c r="C34" s="57">
        <v>2269748</v>
      </c>
      <c r="D34" s="57">
        <v>2660971</v>
      </c>
      <c r="F34" s="83"/>
      <c r="G34" s="78"/>
      <c r="H34"/>
      <c r="I34" s="78"/>
      <c r="J34" s="78"/>
      <c r="K34" s="79"/>
      <c r="L34" s="79"/>
      <c r="M34" s="73"/>
      <c r="N34" s="73"/>
    </row>
    <row r="35" spans="1:14" ht="12.75">
      <c r="A35" s="193" t="s">
        <v>49</v>
      </c>
      <c r="B35" s="69">
        <v>13</v>
      </c>
      <c r="C35" s="57">
        <v>2055418</v>
      </c>
      <c r="D35" s="57">
        <v>1985128</v>
      </c>
      <c r="F35" s="62"/>
      <c r="G35" s="78"/>
      <c r="H35" s="78"/>
      <c r="I35" s="78"/>
      <c r="J35"/>
      <c r="K35"/>
      <c r="L35"/>
      <c r="M35" s="73"/>
      <c r="N35" s="73"/>
    </row>
    <row r="36" spans="1:14" ht="12.75">
      <c r="A36" s="193" t="s">
        <v>47</v>
      </c>
      <c r="B36" s="69">
        <v>31</v>
      </c>
      <c r="C36" s="57">
        <v>3443888</v>
      </c>
      <c r="D36" s="57">
        <v>5427344</v>
      </c>
      <c r="F36" s="62"/>
      <c r="G36" s="78"/>
      <c r="H36" s="78"/>
      <c r="I36" s="78"/>
      <c r="J36"/>
      <c r="K36"/>
      <c r="L36"/>
      <c r="M36" s="73"/>
      <c r="N36" s="73"/>
    </row>
    <row r="37" spans="1:14" ht="12.75">
      <c r="A37" s="193" t="s">
        <v>57</v>
      </c>
      <c r="B37" s="69">
        <v>25</v>
      </c>
      <c r="C37" s="57">
        <v>1311878</v>
      </c>
      <c r="D37" s="57">
        <v>1348677</v>
      </c>
      <c r="F37" s="62"/>
      <c r="G37" s="78"/>
      <c r="H37" s="78"/>
      <c r="I37" s="78"/>
      <c r="J37" s="78"/>
      <c r="K37" s="79"/>
      <c r="L37" s="79"/>
      <c r="M37" s="73"/>
      <c r="N37" s="73"/>
    </row>
    <row r="38" spans="1:14" ht="12" customHeight="1">
      <c r="A38" s="193" t="s">
        <v>58</v>
      </c>
      <c r="B38" s="82" t="s">
        <v>0</v>
      </c>
      <c r="C38" s="57">
        <v>165508</v>
      </c>
      <c r="D38" s="57">
        <v>235616</v>
      </c>
      <c r="F38" s="62"/>
      <c r="G38" s="78"/>
      <c r="H38" s="78"/>
      <c r="I38" s="78"/>
      <c r="J38" s="78"/>
      <c r="K38" s="79"/>
      <c r="L38" s="79"/>
      <c r="M38" s="73"/>
      <c r="N38" s="73"/>
    </row>
    <row r="39" spans="1:14" ht="12.75">
      <c r="A39" s="81"/>
      <c r="B39" s="84"/>
      <c r="C39" s="85"/>
      <c r="D39" s="86"/>
      <c r="G39" s="78"/>
      <c r="H39" s="78"/>
      <c r="I39" s="78"/>
      <c r="J39" s="78"/>
      <c r="K39" s="79"/>
      <c r="L39" s="79"/>
      <c r="M39" s="73"/>
      <c r="N39" s="73"/>
    </row>
    <row r="40" spans="1:14" ht="24.75" customHeight="1" thickBot="1">
      <c r="A40" s="198" t="s">
        <v>59</v>
      </c>
      <c r="B40" s="87"/>
      <c r="C40" s="72">
        <f>SUM(C42:C53)</f>
        <v>115223488</v>
      </c>
      <c r="D40" s="72">
        <f>SUM(D42:D53)</f>
        <v>105407564</v>
      </c>
      <c r="I40" s="78"/>
      <c r="J40" s="78"/>
      <c r="K40" s="79"/>
      <c r="L40" s="79"/>
      <c r="M40" s="73"/>
      <c r="N40" s="73"/>
    </row>
    <row r="41" spans="1:14" ht="13.5" thickTop="1">
      <c r="A41" s="196"/>
      <c r="B41" s="69"/>
      <c r="C41" s="75"/>
      <c r="D41" s="57"/>
      <c r="F41" s="62"/>
      <c r="H41" s="78"/>
      <c r="I41" s="78"/>
      <c r="J41" s="78"/>
      <c r="K41" s="78"/>
      <c r="L41" s="78"/>
      <c r="M41" s="73"/>
      <c r="N41" s="73"/>
    </row>
    <row r="42" spans="1:14" ht="12.75">
      <c r="A42" s="194" t="s">
        <v>60</v>
      </c>
      <c r="B42" s="69"/>
      <c r="C42" s="100">
        <v>350910</v>
      </c>
      <c r="D42" s="100">
        <v>350910</v>
      </c>
      <c r="F42" s="62"/>
      <c r="H42" s="78"/>
      <c r="I42" s="77"/>
      <c r="J42"/>
      <c r="K42"/>
      <c r="L42"/>
      <c r="M42" s="73"/>
      <c r="N42" s="73"/>
    </row>
    <row r="43" spans="1:14" ht="12.75">
      <c r="A43" s="194" t="s">
        <v>61</v>
      </c>
      <c r="B43" s="69"/>
      <c r="C43" s="100">
        <v>8559919</v>
      </c>
      <c r="D43" s="100">
        <v>8559919</v>
      </c>
      <c r="F43" s="62"/>
      <c r="H43" s="78"/>
      <c r="I43" s="68"/>
      <c r="J43" s="68"/>
      <c r="K43" s="76"/>
      <c r="L43" s="76"/>
      <c r="M43" s="73"/>
      <c r="N43" s="73"/>
    </row>
    <row r="44" spans="1:14" ht="12.75">
      <c r="A44" s="194" t="s">
        <v>62</v>
      </c>
      <c r="B44" s="69"/>
      <c r="C44" s="100">
        <v>8</v>
      </c>
      <c r="D44" s="100">
        <v>8</v>
      </c>
      <c r="F44" s="62"/>
      <c r="H44" s="78"/>
      <c r="I44" s="77"/>
      <c r="J44"/>
      <c r="K44"/>
      <c r="L44"/>
      <c r="M44" s="73"/>
      <c r="N44" s="73"/>
    </row>
    <row r="45" spans="1:14" ht="24">
      <c r="A45" s="194" t="s">
        <v>63</v>
      </c>
      <c r="B45" s="69"/>
      <c r="C45" s="100"/>
      <c r="D45" s="100"/>
      <c r="F45" s="83"/>
      <c r="H45" s="78"/>
      <c r="I45" s="78"/>
      <c r="J45"/>
      <c r="K45" s="79"/>
      <c r="L45" s="79"/>
      <c r="M45" s="73"/>
      <c r="N45" s="73"/>
    </row>
    <row r="46" spans="1:14" ht="24">
      <c r="A46" s="197" t="s">
        <v>64</v>
      </c>
      <c r="B46" s="74"/>
      <c r="C46" s="100">
        <v>-2396406</v>
      </c>
      <c r="D46" s="100">
        <v>-1928428</v>
      </c>
      <c r="F46" s="62"/>
      <c r="H46" s="78"/>
      <c r="I46" s="78"/>
      <c r="J46"/>
      <c r="K46" s="79"/>
      <c r="L46" s="79"/>
      <c r="M46" s="73"/>
      <c r="N46" s="73"/>
    </row>
    <row r="47" spans="1:14" ht="24">
      <c r="A47" s="194" t="s">
        <v>65</v>
      </c>
      <c r="B47" s="69"/>
      <c r="C47" s="100"/>
      <c r="D47" s="100"/>
      <c r="F47" s="83"/>
      <c r="H47" s="77"/>
      <c r="I47" s="78"/>
      <c r="J47"/>
      <c r="K47" s="78"/>
      <c r="L47" s="78"/>
      <c r="M47" s="73"/>
      <c r="N47" s="73"/>
    </row>
    <row r="48" spans="1:14" ht="24">
      <c r="A48" s="195" t="s">
        <v>66</v>
      </c>
      <c r="B48" s="69"/>
      <c r="C48" s="100">
        <v>201709</v>
      </c>
      <c r="D48" s="100">
        <v>162825</v>
      </c>
      <c r="F48" s="83"/>
      <c r="H48" s="77"/>
      <c r="I48" s="78"/>
      <c r="J48"/>
      <c r="K48" s="78"/>
      <c r="L48" s="78"/>
      <c r="M48" s="73"/>
      <c r="N48" s="73"/>
    </row>
    <row r="49" spans="1:14" ht="12.75">
      <c r="A49" s="200" t="s">
        <v>68</v>
      </c>
      <c r="B49" s="69"/>
      <c r="C49" s="100">
        <v>-24833723</v>
      </c>
      <c r="D49" s="100">
        <v>-26999559</v>
      </c>
      <c r="F49" s="62"/>
      <c r="H49" s="78"/>
      <c r="I49" s="78"/>
      <c r="J49"/>
      <c r="K49"/>
      <c r="L49"/>
      <c r="M49" s="73"/>
      <c r="N49" s="73"/>
    </row>
    <row r="50" spans="1:14" ht="12.75">
      <c r="A50" s="199" t="s">
        <v>67</v>
      </c>
      <c r="B50" s="69"/>
      <c r="C50" s="100">
        <v>-8146211</v>
      </c>
      <c r="D50" s="100">
        <v>-891688</v>
      </c>
      <c r="F50" s="83"/>
      <c r="H50" s="77"/>
      <c r="I50" s="78"/>
      <c r="J50"/>
      <c r="K50" s="78"/>
      <c r="L50" s="78"/>
      <c r="M50" s="73"/>
      <c r="N50" s="73"/>
    </row>
    <row r="51" spans="1:14" ht="12.75">
      <c r="A51" s="201" t="s">
        <v>69</v>
      </c>
      <c r="B51" s="69"/>
      <c r="C51" s="100">
        <v>9283317</v>
      </c>
      <c r="D51" s="100">
        <v>8493002</v>
      </c>
      <c r="E51" s="3"/>
      <c r="F51" s="62"/>
      <c r="H51" s="78"/>
      <c r="I51" s="78"/>
      <c r="J51"/>
      <c r="K51" s="79"/>
      <c r="L51" s="79"/>
      <c r="M51" s="73"/>
      <c r="N51" s="73"/>
    </row>
    <row r="52" spans="1:14" ht="12.75">
      <c r="A52" s="201" t="s">
        <v>70</v>
      </c>
      <c r="B52" s="69"/>
      <c r="C52" s="100">
        <v>93340399</v>
      </c>
      <c r="D52" s="100">
        <v>46834490</v>
      </c>
      <c r="F52" s="62"/>
      <c r="H52" s="78"/>
      <c r="I52" s="77"/>
      <c r="J52"/>
      <c r="K52"/>
      <c r="L52"/>
      <c r="M52" s="73"/>
      <c r="N52" s="73"/>
    </row>
    <row r="53" spans="1:14" ht="12.75">
      <c r="A53" s="201" t="s">
        <v>71</v>
      </c>
      <c r="B53" s="69"/>
      <c r="C53" s="100">
        <v>38863566</v>
      </c>
      <c r="D53" s="100">
        <v>70826085</v>
      </c>
      <c r="F53" s="62"/>
      <c r="H53" s="78"/>
      <c r="I53" s="78"/>
      <c r="J53"/>
      <c r="K53"/>
      <c r="L53"/>
      <c r="M53" s="73"/>
      <c r="N53" s="73"/>
    </row>
    <row r="54" spans="1:14" ht="12.75">
      <c r="A54" s="202"/>
      <c r="B54" s="84"/>
      <c r="C54" s="85"/>
      <c r="D54" s="86"/>
      <c r="H54" s="77"/>
      <c r="I54" s="78"/>
      <c r="J54"/>
      <c r="K54"/>
      <c r="L54"/>
      <c r="M54" s="73"/>
      <c r="N54" s="73"/>
    </row>
    <row r="55" spans="1:14" ht="20.25" customHeight="1" thickBot="1">
      <c r="A55" s="203" t="s">
        <v>72</v>
      </c>
      <c r="B55" s="89"/>
      <c r="C55" s="90">
        <f>+C5+C26+C40</f>
        <v>326770164</v>
      </c>
      <c r="D55" s="90">
        <f>+D5+D26+D40</f>
        <v>313312578</v>
      </c>
      <c r="H55" s="78"/>
      <c r="I55" s="78"/>
      <c r="J55"/>
      <c r="K55"/>
      <c r="L55"/>
      <c r="M55" s="73"/>
      <c r="N55" s="73"/>
    </row>
    <row r="56" spans="1:14" ht="13.5" thickTop="1">
      <c r="H56" s="78"/>
      <c r="I56" s="78"/>
      <c r="J56"/>
      <c r="K56" s="79"/>
      <c r="L56" s="79"/>
      <c r="M56" s="73"/>
      <c r="N56" s="73"/>
    </row>
    <row r="57" spans="1:14" ht="12.75">
      <c r="H57" s="78"/>
      <c r="I57" s="78"/>
      <c r="J57"/>
      <c r="K57" s="79"/>
      <c r="L57" s="79"/>
      <c r="M57" s="73"/>
      <c r="N57" s="73"/>
    </row>
    <row r="58" spans="1:14" ht="12.75">
      <c r="I58" s="77"/>
      <c r="J58"/>
      <c r="K58"/>
      <c r="L58"/>
      <c r="M58" s="73"/>
      <c r="N58" s="73"/>
    </row>
    <row r="59" spans="1:14" ht="12.75">
      <c r="I59" s="78"/>
      <c r="J59"/>
      <c r="K59" s="79"/>
      <c r="L59" s="79"/>
      <c r="M59" s="73"/>
      <c r="N59" s="73"/>
    </row>
    <row r="60" spans="1:14" ht="12.75">
      <c r="I60" s="78"/>
      <c r="J60"/>
      <c r="K60" s="79"/>
      <c r="L60" s="79"/>
      <c r="M60" s="73"/>
      <c r="N60" s="73"/>
    </row>
    <row r="61" spans="1:14" ht="12.75">
      <c r="I61" s="78"/>
      <c r="J61"/>
      <c r="K61" s="79"/>
      <c r="L61" s="79"/>
      <c r="M61" s="73"/>
      <c r="N61" s="73"/>
    </row>
    <row r="62" spans="1:14" ht="12.75">
      <c r="I62" s="77"/>
      <c r="J62"/>
      <c r="K62"/>
      <c r="L62"/>
      <c r="M62" s="73"/>
      <c r="N62" s="73"/>
    </row>
    <row r="63" spans="1:14" ht="12.75">
      <c r="I63" s="92"/>
      <c r="J63"/>
      <c r="K63" s="93"/>
      <c r="L63" s="93"/>
      <c r="M63" s="73"/>
      <c r="N63" s="73"/>
    </row>
  </sheetData>
  <mergeCells count="1">
    <mergeCell ref="A1:D1"/>
  </mergeCells>
  <pageMargins left="0.7" right="0.7" top="0.75" bottom="0.75" header="0.3" footer="0.3"/>
  <pageSetup paperSize="9" scale="81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R41"/>
  <sheetViews>
    <sheetView showGridLines="0" view="pageBreakPreview" zoomScaleNormal="80" zoomScaleSheetLayoutView="100" workbookViewId="0">
      <selection activeCell="A22" sqref="A22"/>
    </sheetView>
  </sheetViews>
  <sheetFormatPr defaultColWidth="8.85546875" defaultRowHeight="12"/>
  <cols>
    <col min="1" max="1" width="58.140625" style="105" customWidth="1"/>
    <col min="2" max="2" width="11" style="104" customWidth="1"/>
    <col min="3" max="3" width="20" style="104" customWidth="1"/>
    <col min="4" max="4" width="18.85546875" style="104" customWidth="1"/>
    <col min="5" max="6" width="12.42578125" style="4" bestFit="1" customWidth="1"/>
    <col min="7" max="7" width="5.85546875" style="104" bestFit="1" customWidth="1"/>
    <col min="8" max="8" width="15.85546875" style="104" bestFit="1" customWidth="1"/>
    <col min="9" max="11" width="16.140625" style="104" bestFit="1" customWidth="1"/>
    <col min="12" max="12" width="7.140625" style="105" bestFit="1" customWidth="1"/>
    <col min="13" max="228" width="8.85546875" style="105"/>
    <col min="229" max="229" width="32" style="105" customWidth="1"/>
    <col min="230" max="234" width="15" style="105" customWidth="1"/>
    <col min="235" max="484" width="8.85546875" style="105"/>
    <col min="485" max="485" width="32" style="105" customWidth="1"/>
    <col min="486" max="490" width="15" style="105" customWidth="1"/>
    <col min="491" max="740" width="8.85546875" style="105"/>
    <col min="741" max="741" width="32" style="105" customWidth="1"/>
    <col min="742" max="746" width="15" style="105" customWidth="1"/>
    <col min="747" max="996" width="8.85546875" style="105"/>
    <col min="997" max="997" width="32" style="105" customWidth="1"/>
    <col min="998" max="1002" width="15" style="105" customWidth="1"/>
    <col min="1003" max="1252" width="8.85546875" style="105"/>
    <col min="1253" max="1253" width="32" style="105" customWidth="1"/>
    <col min="1254" max="1258" width="15" style="105" customWidth="1"/>
    <col min="1259" max="1508" width="8.85546875" style="105"/>
    <col min="1509" max="1509" width="32" style="105" customWidth="1"/>
    <col min="1510" max="1514" width="15" style="105" customWidth="1"/>
    <col min="1515" max="1764" width="8.85546875" style="105"/>
    <col min="1765" max="1765" width="32" style="105" customWidth="1"/>
    <col min="1766" max="1770" width="15" style="105" customWidth="1"/>
    <col min="1771" max="2020" width="8.85546875" style="105"/>
    <col min="2021" max="2021" width="32" style="105" customWidth="1"/>
    <col min="2022" max="2026" width="15" style="105" customWidth="1"/>
    <col min="2027" max="2276" width="8.85546875" style="105"/>
    <col min="2277" max="2277" width="32" style="105" customWidth="1"/>
    <col min="2278" max="2282" width="15" style="105" customWidth="1"/>
    <col min="2283" max="2532" width="8.85546875" style="105"/>
    <col min="2533" max="2533" width="32" style="105" customWidth="1"/>
    <col min="2534" max="2538" width="15" style="105" customWidth="1"/>
    <col min="2539" max="2788" width="8.85546875" style="105"/>
    <col min="2789" max="2789" width="32" style="105" customWidth="1"/>
    <col min="2790" max="2794" width="15" style="105" customWidth="1"/>
    <col min="2795" max="3044" width="8.85546875" style="105"/>
    <col min="3045" max="3045" width="32" style="105" customWidth="1"/>
    <col min="3046" max="3050" width="15" style="105" customWidth="1"/>
    <col min="3051" max="3300" width="8.85546875" style="105"/>
    <col min="3301" max="3301" width="32" style="105" customWidth="1"/>
    <col min="3302" max="3306" width="15" style="105" customWidth="1"/>
    <col min="3307" max="3556" width="8.85546875" style="105"/>
    <col min="3557" max="3557" width="32" style="105" customWidth="1"/>
    <col min="3558" max="3562" width="15" style="105" customWidth="1"/>
    <col min="3563" max="3812" width="8.85546875" style="105"/>
    <col min="3813" max="3813" width="32" style="105" customWidth="1"/>
    <col min="3814" max="3818" width="15" style="105" customWidth="1"/>
    <col min="3819" max="4068" width="8.85546875" style="105"/>
    <col min="4069" max="4069" width="32" style="105" customWidth="1"/>
    <col min="4070" max="4074" width="15" style="105" customWidth="1"/>
    <col min="4075" max="4324" width="8.85546875" style="105"/>
    <col min="4325" max="4325" width="32" style="105" customWidth="1"/>
    <col min="4326" max="4330" width="15" style="105" customWidth="1"/>
    <col min="4331" max="4580" width="8.85546875" style="105"/>
    <col min="4581" max="4581" width="32" style="105" customWidth="1"/>
    <col min="4582" max="4586" width="15" style="105" customWidth="1"/>
    <col min="4587" max="4836" width="8.85546875" style="105"/>
    <col min="4837" max="4837" width="32" style="105" customWidth="1"/>
    <col min="4838" max="4842" width="15" style="105" customWidth="1"/>
    <col min="4843" max="5092" width="8.85546875" style="105"/>
    <col min="5093" max="5093" width="32" style="105" customWidth="1"/>
    <col min="5094" max="5098" width="15" style="105" customWidth="1"/>
    <col min="5099" max="5348" width="8.85546875" style="105"/>
    <col min="5349" max="5349" width="32" style="105" customWidth="1"/>
    <col min="5350" max="5354" width="15" style="105" customWidth="1"/>
    <col min="5355" max="5604" width="8.85546875" style="105"/>
    <col min="5605" max="5605" width="32" style="105" customWidth="1"/>
    <col min="5606" max="5610" width="15" style="105" customWidth="1"/>
    <col min="5611" max="5860" width="8.85546875" style="105"/>
    <col min="5861" max="5861" width="32" style="105" customWidth="1"/>
    <col min="5862" max="5866" width="15" style="105" customWidth="1"/>
    <col min="5867" max="6116" width="8.85546875" style="105"/>
    <col min="6117" max="6117" width="32" style="105" customWidth="1"/>
    <col min="6118" max="6122" width="15" style="105" customWidth="1"/>
    <col min="6123" max="6372" width="8.85546875" style="105"/>
    <col min="6373" max="6373" width="32" style="105" customWidth="1"/>
    <col min="6374" max="6378" width="15" style="105" customWidth="1"/>
    <col min="6379" max="6628" width="8.85546875" style="105"/>
    <col min="6629" max="6629" width="32" style="105" customWidth="1"/>
    <col min="6630" max="6634" width="15" style="105" customWidth="1"/>
    <col min="6635" max="6884" width="8.85546875" style="105"/>
    <col min="6885" max="6885" width="32" style="105" customWidth="1"/>
    <col min="6886" max="6890" width="15" style="105" customWidth="1"/>
    <col min="6891" max="7140" width="8.85546875" style="105"/>
    <col min="7141" max="7141" width="32" style="105" customWidth="1"/>
    <col min="7142" max="7146" width="15" style="105" customWidth="1"/>
    <col min="7147" max="7396" width="8.85546875" style="105"/>
    <col min="7397" max="7397" width="32" style="105" customWidth="1"/>
    <col min="7398" max="7402" width="15" style="105" customWidth="1"/>
    <col min="7403" max="7652" width="8.85546875" style="105"/>
    <col min="7653" max="7653" width="32" style="105" customWidth="1"/>
    <col min="7654" max="7658" width="15" style="105" customWidth="1"/>
    <col min="7659" max="7908" width="8.85546875" style="105"/>
    <col min="7909" max="7909" width="32" style="105" customWidth="1"/>
    <col min="7910" max="7914" width="15" style="105" customWidth="1"/>
    <col min="7915" max="8164" width="8.85546875" style="105"/>
    <col min="8165" max="8165" width="32" style="105" customWidth="1"/>
    <col min="8166" max="8170" width="15" style="105" customWidth="1"/>
    <col min="8171" max="8420" width="8.85546875" style="105"/>
    <col min="8421" max="8421" width="32" style="105" customWidth="1"/>
    <col min="8422" max="8426" width="15" style="105" customWidth="1"/>
    <col min="8427" max="8676" width="8.85546875" style="105"/>
    <col min="8677" max="8677" width="32" style="105" customWidth="1"/>
    <col min="8678" max="8682" width="15" style="105" customWidth="1"/>
    <col min="8683" max="8932" width="8.85546875" style="105"/>
    <col min="8933" max="8933" width="32" style="105" customWidth="1"/>
    <col min="8934" max="8938" width="15" style="105" customWidth="1"/>
    <col min="8939" max="9188" width="8.85546875" style="105"/>
    <col min="9189" max="9189" width="32" style="105" customWidth="1"/>
    <col min="9190" max="9194" width="15" style="105" customWidth="1"/>
    <col min="9195" max="9444" width="8.85546875" style="105"/>
    <col min="9445" max="9445" width="32" style="105" customWidth="1"/>
    <col min="9446" max="9450" width="15" style="105" customWidth="1"/>
    <col min="9451" max="9700" width="8.85546875" style="105"/>
    <col min="9701" max="9701" width="32" style="105" customWidth="1"/>
    <col min="9702" max="9706" width="15" style="105" customWidth="1"/>
    <col min="9707" max="9956" width="8.85546875" style="105"/>
    <col min="9957" max="9957" width="32" style="105" customWidth="1"/>
    <col min="9958" max="9962" width="15" style="105" customWidth="1"/>
    <col min="9963" max="10212" width="8.85546875" style="105"/>
    <col min="10213" max="10213" width="32" style="105" customWidth="1"/>
    <col min="10214" max="10218" width="15" style="105" customWidth="1"/>
    <col min="10219" max="10468" width="8.85546875" style="105"/>
    <col min="10469" max="10469" width="32" style="105" customWidth="1"/>
    <col min="10470" max="10474" width="15" style="105" customWidth="1"/>
    <col min="10475" max="10724" width="8.85546875" style="105"/>
    <col min="10725" max="10725" width="32" style="105" customWidth="1"/>
    <col min="10726" max="10730" width="15" style="105" customWidth="1"/>
    <col min="10731" max="10980" width="8.85546875" style="105"/>
    <col min="10981" max="10981" width="32" style="105" customWidth="1"/>
    <col min="10982" max="10986" width="15" style="105" customWidth="1"/>
    <col min="10987" max="11236" width="8.85546875" style="105"/>
    <col min="11237" max="11237" width="32" style="105" customWidth="1"/>
    <col min="11238" max="11242" width="15" style="105" customWidth="1"/>
    <col min="11243" max="11492" width="8.85546875" style="105"/>
    <col min="11493" max="11493" width="32" style="105" customWidth="1"/>
    <col min="11494" max="11498" width="15" style="105" customWidth="1"/>
    <col min="11499" max="11748" width="8.85546875" style="105"/>
    <col min="11749" max="11749" width="32" style="105" customWidth="1"/>
    <col min="11750" max="11754" width="15" style="105" customWidth="1"/>
    <col min="11755" max="12004" width="8.85546875" style="105"/>
    <col min="12005" max="12005" width="32" style="105" customWidth="1"/>
    <col min="12006" max="12010" width="15" style="105" customWidth="1"/>
    <col min="12011" max="12260" width="8.85546875" style="105"/>
    <col min="12261" max="12261" width="32" style="105" customWidth="1"/>
    <col min="12262" max="12266" width="15" style="105" customWidth="1"/>
    <col min="12267" max="12516" width="8.85546875" style="105"/>
    <col min="12517" max="12517" width="32" style="105" customWidth="1"/>
    <col min="12518" max="12522" width="15" style="105" customWidth="1"/>
    <col min="12523" max="12772" width="8.85546875" style="105"/>
    <col min="12773" max="12773" width="32" style="105" customWidth="1"/>
    <col min="12774" max="12778" width="15" style="105" customWidth="1"/>
    <col min="12779" max="13028" width="8.85546875" style="105"/>
    <col min="13029" max="13029" width="32" style="105" customWidth="1"/>
    <col min="13030" max="13034" width="15" style="105" customWidth="1"/>
    <col min="13035" max="13284" width="8.85546875" style="105"/>
    <col min="13285" max="13285" width="32" style="105" customWidth="1"/>
    <col min="13286" max="13290" width="15" style="105" customWidth="1"/>
    <col min="13291" max="13540" width="8.85546875" style="105"/>
    <col min="13541" max="13541" width="32" style="105" customWidth="1"/>
    <col min="13542" max="13546" width="15" style="105" customWidth="1"/>
    <col min="13547" max="13796" width="8.85546875" style="105"/>
    <col min="13797" max="13797" width="32" style="105" customWidth="1"/>
    <col min="13798" max="13802" width="15" style="105" customWidth="1"/>
    <col min="13803" max="14052" width="8.85546875" style="105"/>
    <col min="14053" max="14053" width="32" style="105" customWidth="1"/>
    <col min="14054" max="14058" width="15" style="105" customWidth="1"/>
    <col min="14059" max="14308" width="8.85546875" style="105"/>
    <col min="14309" max="14309" width="32" style="105" customWidth="1"/>
    <col min="14310" max="14314" width="15" style="105" customWidth="1"/>
    <col min="14315" max="14564" width="8.85546875" style="105"/>
    <col min="14565" max="14565" width="32" style="105" customWidth="1"/>
    <col min="14566" max="14570" width="15" style="105" customWidth="1"/>
    <col min="14571" max="14820" width="8.85546875" style="105"/>
    <col min="14821" max="14821" width="32" style="105" customWidth="1"/>
    <col min="14822" max="14826" width="15" style="105" customWidth="1"/>
    <col min="14827" max="15076" width="8.85546875" style="105"/>
    <col min="15077" max="15077" width="32" style="105" customWidth="1"/>
    <col min="15078" max="15082" width="15" style="105" customWidth="1"/>
    <col min="15083" max="15332" width="8.85546875" style="105"/>
    <col min="15333" max="15333" width="32" style="105" customWidth="1"/>
    <col min="15334" max="15338" width="15" style="105" customWidth="1"/>
    <col min="15339" max="15588" width="8.85546875" style="105"/>
    <col min="15589" max="15589" width="32" style="105" customWidth="1"/>
    <col min="15590" max="15594" width="15" style="105" customWidth="1"/>
    <col min="15595" max="15844" width="8.85546875" style="105"/>
    <col min="15845" max="15845" width="32" style="105" customWidth="1"/>
    <col min="15846" max="15850" width="15" style="105" customWidth="1"/>
    <col min="15851" max="16100" width="8.85546875" style="105"/>
    <col min="16101" max="16101" width="32" style="105" customWidth="1"/>
    <col min="16102" max="16106" width="15" style="105" customWidth="1"/>
    <col min="16107" max="16384" width="8.85546875" style="105"/>
  </cols>
  <sheetData>
    <row r="1" spans="1:18" ht="27.6" customHeight="1">
      <c r="A1" s="243" t="s">
        <v>111</v>
      </c>
      <c r="B1" s="243"/>
      <c r="C1" s="243"/>
      <c r="D1" s="243"/>
      <c r="E1" s="3"/>
      <c r="F1" s="3"/>
    </row>
    <row r="2" spans="1:18" ht="39" customHeight="1">
      <c r="A2" s="164" t="s">
        <v>10</v>
      </c>
      <c r="B2" s="66"/>
      <c r="C2" s="172" t="s">
        <v>6</v>
      </c>
      <c r="D2" s="172" t="s">
        <v>5</v>
      </c>
      <c r="E2" s="3"/>
      <c r="F2" s="106"/>
      <c r="G2" s="108"/>
      <c r="H2" s="109"/>
      <c r="I2" s="109"/>
      <c r="J2" s="109"/>
      <c r="K2" s="109"/>
      <c r="L2" s="108"/>
    </row>
    <row r="3" spans="1:18" ht="24">
      <c r="A3" s="110"/>
      <c r="B3" s="67" t="s">
        <v>9</v>
      </c>
      <c r="C3" s="111" t="s">
        <v>11</v>
      </c>
      <c r="D3" s="111" t="s">
        <v>12</v>
      </c>
      <c r="E3" s="3"/>
      <c r="F3" s="106"/>
      <c r="G3" s="108"/>
      <c r="H3" s="112"/>
      <c r="I3" s="112"/>
      <c r="J3" s="112"/>
      <c r="K3" s="112"/>
      <c r="L3" s="108"/>
    </row>
    <row r="4" spans="1:18" ht="12.75">
      <c r="A4" s="113"/>
      <c r="B4" s="114"/>
      <c r="C4" s="114"/>
      <c r="D4" s="115"/>
      <c r="E4" s="3"/>
      <c r="F4" s="106"/>
      <c r="G4" s="112"/>
      <c r="H4" s="116"/>
      <c r="I4" s="116"/>
      <c r="J4" s="116"/>
      <c r="K4" s="116"/>
      <c r="L4" s="108"/>
    </row>
    <row r="5" spans="1:18" ht="12.75">
      <c r="A5" s="204" t="s">
        <v>73</v>
      </c>
      <c r="B5" s="117"/>
      <c r="C5" s="117"/>
      <c r="D5" s="117"/>
      <c r="E5" s="3"/>
      <c r="F5" s="106"/>
      <c r="G5" s="108"/>
      <c r="H5" s="108"/>
      <c r="I5" s="108"/>
      <c r="J5" s="108"/>
      <c r="K5" s="108"/>
      <c r="L5" s="108"/>
    </row>
    <row r="6" spans="1:18" ht="12.75">
      <c r="A6" s="205" t="s">
        <v>74</v>
      </c>
      <c r="B6" s="117">
        <v>18</v>
      </c>
      <c r="C6" s="118">
        <v>594995138</v>
      </c>
      <c r="D6" s="118">
        <v>594705176</v>
      </c>
      <c r="E6" s="3"/>
      <c r="F6" s="106"/>
      <c r="G6" s="119"/>
      <c r="H6" s="120"/>
      <c r="I6" s="120"/>
      <c r="J6" s="120"/>
      <c r="K6" s="120"/>
      <c r="L6" s="108"/>
      <c r="M6" s="108"/>
      <c r="N6" s="108"/>
      <c r="O6" s="108"/>
      <c r="P6" s="108"/>
      <c r="Q6" s="108"/>
      <c r="R6" s="108"/>
    </row>
    <row r="7" spans="1:18" ht="12.75">
      <c r="A7" s="205" t="s">
        <v>75</v>
      </c>
      <c r="B7" s="117">
        <v>18</v>
      </c>
      <c r="C7" s="118">
        <v>-540390710</v>
      </c>
      <c r="D7" s="118">
        <v>-514938796</v>
      </c>
      <c r="E7" s="3"/>
      <c r="F7" s="106"/>
      <c r="G7" s="119"/>
      <c r="H7" s="120"/>
      <c r="I7" s="120"/>
      <c r="J7" s="120"/>
      <c r="K7" s="120"/>
      <c r="L7" s="108"/>
      <c r="M7" s="108"/>
      <c r="N7" s="108"/>
      <c r="O7" s="108"/>
      <c r="P7" s="108"/>
      <c r="Q7" s="108"/>
    </row>
    <row r="8" spans="1:18" ht="11.25" customHeight="1">
      <c r="A8" s="206"/>
      <c r="B8" s="121"/>
      <c r="C8" s="122"/>
      <c r="D8" s="122"/>
      <c r="G8" s="105"/>
      <c r="H8" s="105"/>
      <c r="I8" s="105"/>
      <c r="J8" s="105"/>
      <c r="K8" s="105"/>
      <c r="L8" s="108"/>
      <c r="M8" s="108"/>
      <c r="N8" s="108"/>
      <c r="O8" s="108"/>
      <c r="P8" s="108"/>
      <c r="Q8" s="108"/>
    </row>
    <row r="9" spans="1:18" ht="12.75">
      <c r="A9" s="207" t="s">
        <v>76</v>
      </c>
      <c r="B9" s="123"/>
      <c r="C9" s="124">
        <f>+SUM(C6:C7)</f>
        <v>54604428</v>
      </c>
      <c r="D9" s="124">
        <f>+SUM(D6:D7)</f>
        <v>79766380</v>
      </c>
      <c r="E9" s="3"/>
      <c r="F9" s="3"/>
      <c r="G9" s="108"/>
      <c r="H9" s="126"/>
      <c r="I9" s="126"/>
      <c r="J9" s="126"/>
      <c r="K9" s="126"/>
      <c r="L9" s="108"/>
      <c r="M9" s="108"/>
      <c r="N9" s="108"/>
      <c r="O9" s="108"/>
      <c r="P9" s="108"/>
      <c r="Q9" s="108"/>
    </row>
    <row r="10" spans="1:18" ht="12.75" customHeight="1">
      <c r="A10" s="205"/>
      <c r="B10" s="127"/>
      <c r="C10" s="117"/>
      <c r="D10" s="117"/>
      <c r="E10" s="3"/>
      <c r="F10" s="129"/>
      <c r="G10" s="105"/>
      <c r="H10" s="105"/>
      <c r="I10" s="105"/>
      <c r="J10" s="105"/>
      <c r="K10" s="105"/>
      <c r="L10" s="108"/>
      <c r="M10" s="108"/>
      <c r="N10" s="108"/>
      <c r="O10" s="108"/>
      <c r="P10" s="108"/>
      <c r="Q10" s="108"/>
    </row>
    <row r="11" spans="1:18" ht="12.75">
      <c r="A11" s="205" t="s">
        <v>77</v>
      </c>
      <c r="B11" s="117">
        <v>19</v>
      </c>
      <c r="C11" s="118">
        <v>-10479845</v>
      </c>
      <c r="D11" s="118">
        <v>-9910037</v>
      </c>
      <c r="E11" s="3"/>
      <c r="F11" s="129"/>
      <c r="G11" s="119"/>
      <c r="H11" s="120"/>
      <c r="I11" s="120"/>
      <c r="J11" s="120"/>
      <c r="K11" s="120"/>
      <c r="L11" s="108"/>
      <c r="M11" s="108"/>
      <c r="N11" s="108"/>
      <c r="O11" s="108"/>
      <c r="P11" s="108"/>
      <c r="Q11" s="108"/>
    </row>
    <row r="12" spans="1:18" ht="12.75">
      <c r="A12" s="205" t="s">
        <v>78</v>
      </c>
      <c r="B12" s="117">
        <v>19</v>
      </c>
      <c r="C12" s="118">
        <v>-8799018</v>
      </c>
      <c r="D12" s="118">
        <v>-9282832</v>
      </c>
      <c r="E12" s="3"/>
      <c r="F12" s="129"/>
      <c r="G12" s="119"/>
      <c r="H12" s="120"/>
      <c r="I12" s="120"/>
      <c r="J12" s="120"/>
      <c r="K12" s="120"/>
      <c r="L12" s="108"/>
      <c r="M12" s="108"/>
      <c r="N12" s="108"/>
      <c r="O12" s="108"/>
      <c r="P12" s="108"/>
      <c r="Q12" s="108"/>
    </row>
    <row r="13" spans="1:18" ht="12.75">
      <c r="A13" s="205" t="s">
        <v>79</v>
      </c>
      <c r="B13" s="117">
        <v>19</v>
      </c>
      <c r="C13" s="118">
        <v>-6170064</v>
      </c>
      <c r="D13" s="118">
        <v>-7664912</v>
      </c>
      <c r="E13" s="3"/>
      <c r="F13" s="129"/>
      <c r="G13" s="119"/>
      <c r="H13" s="120"/>
      <c r="I13" s="120"/>
      <c r="J13" s="120"/>
      <c r="K13" s="120"/>
      <c r="L13" s="108"/>
      <c r="M13" s="108"/>
      <c r="N13" s="108"/>
      <c r="O13" s="108"/>
      <c r="P13" s="108"/>
      <c r="Q13" s="108"/>
    </row>
    <row r="14" spans="1:18" ht="12.75">
      <c r="A14" s="208" t="s">
        <v>80</v>
      </c>
      <c r="B14" s="117">
        <v>21</v>
      </c>
      <c r="C14" s="118">
        <v>12818008</v>
      </c>
      <c r="D14" s="118">
        <v>22889377</v>
      </c>
      <c r="E14" s="3"/>
      <c r="F14" s="129"/>
      <c r="G14" s="119"/>
      <c r="H14" s="120"/>
      <c r="I14" s="120"/>
      <c r="J14" s="120"/>
      <c r="K14" s="120"/>
      <c r="L14" s="108"/>
      <c r="M14" s="108"/>
      <c r="N14" s="108"/>
      <c r="O14" s="108"/>
      <c r="P14" s="108"/>
      <c r="Q14" s="108"/>
    </row>
    <row r="15" spans="1:18" ht="12.75">
      <c r="A15" s="208" t="s">
        <v>81</v>
      </c>
      <c r="B15" s="117">
        <v>21</v>
      </c>
      <c r="C15" s="118">
        <v>-12989018</v>
      </c>
      <c r="D15" s="118">
        <v>-12246901</v>
      </c>
      <c r="E15" s="3"/>
      <c r="F15" s="129"/>
      <c r="G15" s="119"/>
      <c r="H15" s="120"/>
      <c r="I15" s="120"/>
      <c r="J15" s="120"/>
      <c r="K15" s="120"/>
      <c r="L15" s="108"/>
      <c r="M15" s="108"/>
      <c r="N15" s="108"/>
      <c r="O15" s="108"/>
      <c r="P15" s="108"/>
      <c r="Q15" s="108"/>
    </row>
    <row r="16" spans="1:18" ht="12" customHeight="1">
      <c r="A16" s="206"/>
      <c r="B16" s="121"/>
      <c r="C16" s="130"/>
      <c r="D16" s="130"/>
      <c r="G16" s="105"/>
      <c r="H16" s="105"/>
      <c r="I16" s="105"/>
      <c r="J16" s="105"/>
      <c r="K16" s="105"/>
      <c r="L16" s="108"/>
      <c r="M16" s="108"/>
      <c r="N16" s="108"/>
      <c r="O16" s="108"/>
      <c r="P16" s="108"/>
      <c r="Q16" s="108"/>
    </row>
    <row r="17" spans="1:17" ht="12.75">
      <c r="A17" s="207" t="s">
        <v>82</v>
      </c>
      <c r="B17" s="123"/>
      <c r="C17" s="124">
        <f>+SUM(C9:C15)</f>
        <v>28984491</v>
      </c>
      <c r="D17" s="124">
        <f>+SUM(D9:D15)</f>
        <v>63551075</v>
      </c>
      <c r="E17" s="3"/>
      <c r="F17" s="3"/>
      <c r="G17" s="108"/>
      <c r="H17" s="126"/>
      <c r="I17" s="126"/>
      <c r="J17" s="126"/>
      <c r="K17" s="126"/>
      <c r="L17" s="108"/>
      <c r="M17" s="108"/>
      <c r="N17" s="108"/>
      <c r="O17" s="108"/>
      <c r="P17" s="108"/>
      <c r="Q17" s="108"/>
    </row>
    <row r="18" spans="1:17" ht="11.25" customHeight="1">
      <c r="A18" s="205"/>
      <c r="B18" s="127"/>
      <c r="C18" s="117"/>
      <c r="D18" s="117"/>
      <c r="E18" s="3"/>
      <c r="F18" s="129"/>
      <c r="G18" s="105"/>
      <c r="H18" s="105"/>
      <c r="I18" s="105"/>
      <c r="J18" s="105"/>
      <c r="K18" s="105"/>
      <c r="L18" s="108"/>
      <c r="M18" s="108"/>
      <c r="N18" s="108"/>
      <c r="O18" s="108"/>
      <c r="P18" s="108"/>
      <c r="Q18" s="108"/>
    </row>
    <row r="19" spans="1:17" ht="12.75">
      <c r="A19" s="205" t="s">
        <v>83</v>
      </c>
      <c r="B19" s="117">
        <v>30</v>
      </c>
      <c r="C19" s="118">
        <v>6934094</v>
      </c>
      <c r="D19" s="118">
        <v>4149642</v>
      </c>
      <c r="F19" s="129"/>
      <c r="G19" s="119"/>
      <c r="H19" s="131"/>
      <c r="I19" s="131"/>
      <c r="J19" s="131"/>
      <c r="K19" s="131"/>
      <c r="L19" s="108"/>
      <c r="M19" s="108"/>
      <c r="N19" s="108"/>
      <c r="O19" s="108"/>
      <c r="P19" s="108"/>
      <c r="Q19" s="108"/>
    </row>
    <row r="20" spans="1:17" ht="11.25" customHeight="1">
      <c r="A20" s="205" t="s">
        <v>84</v>
      </c>
      <c r="B20" s="117">
        <v>30</v>
      </c>
      <c r="C20" s="118">
        <v>-609654</v>
      </c>
      <c r="D20" s="118">
        <v>-106949</v>
      </c>
      <c r="E20" s="3"/>
      <c r="F20" s="129"/>
      <c r="G20" s="119"/>
      <c r="H20" s="120"/>
      <c r="I20" s="131"/>
      <c r="J20" s="120"/>
      <c r="K20" s="131"/>
      <c r="L20" s="108"/>
      <c r="M20" s="108"/>
      <c r="N20" s="108"/>
      <c r="O20" s="108"/>
      <c r="P20" s="108"/>
      <c r="Q20" s="108"/>
    </row>
    <row r="21" spans="1:17" ht="11.25" customHeight="1">
      <c r="A21" s="205"/>
      <c r="B21" s="117"/>
      <c r="C21" s="122"/>
      <c r="D21" s="122"/>
      <c r="G21" s="105"/>
      <c r="H21" s="105"/>
      <c r="I21" s="105"/>
      <c r="J21" s="105"/>
      <c r="K21" s="105"/>
      <c r="L21" s="108"/>
      <c r="M21" s="108"/>
      <c r="N21" s="108"/>
      <c r="O21" s="108"/>
      <c r="P21" s="108"/>
      <c r="Q21" s="108"/>
    </row>
    <row r="22" spans="1:17" ht="12.75">
      <c r="A22" s="207" t="s">
        <v>85</v>
      </c>
      <c r="B22" s="123"/>
      <c r="C22" s="124">
        <f>+SUM(C17:C20)</f>
        <v>35308931</v>
      </c>
      <c r="D22" s="124">
        <f>+SUM(D17:D20)</f>
        <v>67593768</v>
      </c>
      <c r="E22" s="3"/>
      <c r="F22" s="3"/>
      <c r="G22" s="108"/>
      <c r="H22" s="126"/>
      <c r="I22" s="126"/>
      <c r="J22" s="126"/>
      <c r="K22" s="126"/>
      <c r="L22" s="108"/>
      <c r="M22" s="108"/>
      <c r="N22" s="108"/>
      <c r="O22" s="108"/>
      <c r="P22" s="108"/>
      <c r="Q22" s="108"/>
    </row>
    <row r="23" spans="1:17" ht="11.25" customHeight="1">
      <c r="A23" s="209"/>
      <c r="B23" s="127"/>
      <c r="C23" s="133"/>
      <c r="D23" s="133"/>
      <c r="E23" s="3"/>
      <c r="F23" s="129"/>
      <c r="G23" s="105"/>
      <c r="H23" s="105"/>
      <c r="I23" s="105"/>
      <c r="J23" s="105"/>
      <c r="K23" s="105"/>
      <c r="L23" s="108"/>
      <c r="M23" s="108"/>
      <c r="N23" s="108"/>
      <c r="O23" s="108"/>
      <c r="P23" s="108"/>
      <c r="Q23" s="108"/>
    </row>
    <row r="24" spans="1:17" ht="12.75">
      <c r="A24" s="205" t="s">
        <v>86</v>
      </c>
      <c r="B24" s="117">
        <v>22</v>
      </c>
      <c r="C24" s="118">
        <v>14357203</v>
      </c>
      <c r="D24" s="118">
        <v>21624626</v>
      </c>
      <c r="E24" s="3"/>
      <c r="F24" s="129"/>
      <c r="G24" s="119"/>
      <c r="H24" s="120"/>
      <c r="I24" s="120"/>
      <c r="J24" s="120"/>
      <c r="K24" s="120"/>
      <c r="L24" s="108"/>
      <c r="M24" s="108"/>
      <c r="N24" s="108"/>
      <c r="O24" s="108"/>
      <c r="P24" s="108"/>
      <c r="Q24" s="108"/>
    </row>
    <row r="25" spans="1:17" ht="12.75">
      <c r="A25" s="205" t="s">
        <v>87</v>
      </c>
      <c r="B25" s="117">
        <v>23</v>
      </c>
      <c r="C25" s="118">
        <v>-35349681</v>
      </c>
      <c r="D25" s="118">
        <v>-43205414</v>
      </c>
      <c r="E25" s="3"/>
      <c r="F25" s="129"/>
      <c r="G25" s="119"/>
      <c r="H25" s="120"/>
      <c r="I25" s="120"/>
      <c r="J25" s="120"/>
      <c r="K25" s="120"/>
      <c r="L25" s="108"/>
      <c r="M25" s="108"/>
      <c r="N25" s="108"/>
      <c r="O25" s="108"/>
      <c r="P25" s="108"/>
      <c r="Q25" s="108"/>
    </row>
    <row r="26" spans="1:17" ht="12.75">
      <c r="A26" s="205" t="s">
        <v>88</v>
      </c>
      <c r="B26" s="117">
        <v>24</v>
      </c>
      <c r="C26" s="118">
        <v>22690782</v>
      </c>
      <c r="D26" s="118">
        <v>22463573</v>
      </c>
      <c r="E26" s="3"/>
      <c r="F26" s="129"/>
      <c r="G26" s="119"/>
      <c r="H26" s="120"/>
      <c r="I26" s="120"/>
      <c r="J26" s="120"/>
      <c r="K26" s="120"/>
      <c r="L26" s="108"/>
      <c r="M26" s="108"/>
      <c r="N26" s="108"/>
      <c r="O26" s="108"/>
      <c r="P26" s="108"/>
      <c r="Q26" s="108"/>
    </row>
    <row r="27" spans="1:17" ht="12" customHeight="1">
      <c r="A27" s="205"/>
      <c r="B27" s="134"/>
      <c r="C27" s="135"/>
      <c r="D27" s="135"/>
      <c r="G27" s="105"/>
      <c r="H27" s="105"/>
      <c r="I27" s="105"/>
      <c r="J27" s="105"/>
      <c r="K27" s="105"/>
      <c r="L27" s="108"/>
      <c r="M27" s="108"/>
      <c r="N27" s="108"/>
      <c r="O27" s="108"/>
      <c r="P27" s="108"/>
      <c r="Q27" s="108"/>
    </row>
    <row r="28" spans="1:17" ht="13.5" customHeight="1">
      <c r="A28" s="207" t="s">
        <v>89</v>
      </c>
      <c r="B28" s="123"/>
      <c r="C28" s="124">
        <f>+SUM(C22:C26)</f>
        <v>37007235</v>
      </c>
      <c r="D28" s="124">
        <f>+SUM(D22:D26)</f>
        <v>68476553</v>
      </c>
      <c r="E28" s="3"/>
      <c r="F28" s="3"/>
      <c r="G28" s="108"/>
      <c r="H28" s="126"/>
      <c r="I28" s="126"/>
      <c r="J28" s="126"/>
      <c r="K28" s="126"/>
      <c r="L28" s="108"/>
      <c r="M28" s="108"/>
      <c r="N28" s="108"/>
      <c r="O28" s="108"/>
      <c r="P28" s="108"/>
      <c r="Q28" s="108"/>
    </row>
    <row r="29" spans="1:17" ht="12.75">
      <c r="A29" s="204"/>
      <c r="B29" s="136"/>
      <c r="C29" s="135"/>
      <c r="D29" s="135"/>
      <c r="E29" s="3"/>
      <c r="F29" s="129"/>
      <c r="G29" s="105"/>
      <c r="H29" s="105"/>
      <c r="I29" s="105"/>
      <c r="J29" s="105"/>
      <c r="K29" s="105"/>
      <c r="L29" s="108"/>
      <c r="M29" s="108"/>
      <c r="N29" s="108"/>
      <c r="O29" s="108"/>
      <c r="P29" s="108"/>
      <c r="Q29" s="108"/>
    </row>
    <row r="30" spans="1:17" ht="12.75">
      <c r="A30" s="204" t="s">
        <v>90</v>
      </c>
      <c r="B30" s="133"/>
      <c r="C30" s="122">
        <f>+SUM(C31:C32)</f>
        <v>1856331</v>
      </c>
      <c r="D30" s="122">
        <f>+SUM(D31:D32)</f>
        <v>2349532</v>
      </c>
      <c r="E30" s="3"/>
      <c r="F30" s="129"/>
      <c r="G30" s="108"/>
      <c r="H30" s="126"/>
      <c r="I30" s="126"/>
      <c r="J30" s="126"/>
      <c r="K30" s="126"/>
      <c r="L30" s="108"/>
      <c r="M30" s="108"/>
      <c r="N30" s="108"/>
      <c r="O30" s="108"/>
      <c r="P30" s="108"/>
      <c r="Q30" s="108"/>
    </row>
    <row r="31" spans="1:17" ht="12.75">
      <c r="A31" s="210" t="s">
        <v>91</v>
      </c>
      <c r="B31" s="117">
        <v>25</v>
      </c>
      <c r="C31" s="118">
        <v>-1257689</v>
      </c>
      <c r="D31" s="118">
        <v>-3955882</v>
      </c>
      <c r="E31" s="3"/>
      <c r="F31" s="129"/>
      <c r="G31" s="119"/>
      <c r="H31" s="120"/>
      <c r="I31" s="120"/>
      <c r="J31" s="120"/>
      <c r="K31" s="120"/>
      <c r="L31" s="108"/>
      <c r="M31" s="108"/>
      <c r="N31" s="108"/>
      <c r="O31" s="108"/>
      <c r="P31" s="108"/>
      <c r="Q31" s="108"/>
    </row>
    <row r="32" spans="1:17" ht="12.75">
      <c r="A32" s="210" t="s">
        <v>92</v>
      </c>
      <c r="B32" s="117">
        <v>25</v>
      </c>
      <c r="C32" s="118">
        <v>3114020</v>
      </c>
      <c r="D32" s="118">
        <v>6305414</v>
      </c>
      <c r="E32" s="3"/>
      <c r="F32" s="129"/>
      <c r="G32" s="119"/>
      <c r="H32" s="120"/>
      <c r="I32" s="120"/>
      <c r="J32" s="120"/>
      <c r="K32" s="120"/>
      <c r="L32" s="108"/>
      <c r="M32" s="108"/>
      <c r="N32" s="108"/>
      <c r="O32" s="108"/>
      <c r="P32" s="108"/>
      <c r="Q32" s="108"/>
    </row>
    <row r="33" spans="1:17" ht="12" customHeight="1">
      <c r="A33" s="211"/>
      <c r="B33" s="134"/>
      <c r="G33" s="105"/>
      <c r="H33" s="105"/>
      <c r="I33" s="105"/>
      <c r="J33" s="105"/>
      <c r="K33" s="105"/>
      <c r="L33" s="108"/>
      <c r="M33" s="108"/>
      <c r="N33" s="108"/>
      <c r="O33" s="108"/>
      <c r="P33" s="108"/>
      <c r="Q33" s="108"/>
    </row>
    <row r="34" spans="1:17" ht="12.75">
      <c r="A34" s="207" t="s">
        <v>93</v>
      </c>
      <c r="B34" s="123"/>
      <c r="C34" s="124">
        <f>+C28+C31+C32</f>
        <v>38863566</v>
      </c>
      <c r="D34" s="124">
        <f>+D28+D31+D32</f>
        <v>70826085</v>
      </c>
      <c r="E34" s="3"/>
      <c r="F34" s="3"/>
      <c r="G34" s="108"/>
      <c r="H34" s="126"/>
      <c r="I34" s="126"/>
      <c r="J34" s="126"/>
      <c r="K34" s="126"/>
      <c r="L34" s="108"/>
      <c r="M34" s="108"/>
      <c r="N34" s="108"/>
      <c r="O34" s="108"/>
      <c r="P34" s="108"/>
      <c r="Q34" s="108"/>
    </row>
    <row r="35" spans="1:17" ht="12.75">
      <c r="A35" s="207"/>
      <c r="B35" s="123"/>
      <c r="C35" s="138"/>
      <c r="D35" s="138"/>
      <c r="E35" s="3"/>
      <c r="F35" s="129"/>
      <c r="G35" s="105"/>
      <c r="H35" s="105"/>
      <c r="I35" s="105"/>
      <c r="J35" s="105"/>
      <c r="K35" s="105"/>
      <c r="L35" s="108"/>
      <c r="M35" s="108"/>
      <c r="N35" s="108"/>
      <c r="O35" s="108"/>
      <c r="P35" s="108"/>
      <c r="Q35" s="108"/>
    </row>
    <row r="36" spans="1:17" s="132" customFormat="1" ht="17.25" customHeight="1" thickBot="1">
      <c r="A36" s="212" t="s">
        <v>94</v>
      </c>
      <c r="B36" s="139">
        <v>26</v>
      </c>
      <c r="C36" s="168" t="str">
        <f>+TEXT(C34/Liabilities!$C$42,"#.##0") &amp; " Kr"</f>
        <v>111 Kr</v>
      </c>
      <c r="D36" s="168" t="str">
        <f>+TEXT(D34/Liabilities!$C$42,"#.##0") &amp; " Kr"</f>
        <v>202 Kr</v>
      </c>
      <c r="E36" s="3"/>
      <c r="F36" s="129"/>
      <c r="G36" s="125"/>
      <c r="H36" s="109"/>
      <c r="I36" s="109"/>
      <c r="J36" s="109"/>
      <c r="K36" s="109"/>
      <c r="L36" s="108"/>
      <c r="M36" s="108"/>
      <c r="N36" s="108"/>
      <c r="O36" s="108"/>
      <c r="P36" s="108"/>
      <c r="Q36" s="108"/>
    </row>
    <row r="37" spans="1:17" ht="12.75" thickTop="1">
      <c r="D37" s="137"/>
      <c r="F37" s="129"/>
      <c r="G37" s="140"/>
    </row>
    <row r="38" spans="1:17" ht="12.75">
      <c r="F38" s="129"/>
      <c r="G38" s="107"/>
      <c r="H38" s="107"/>
    </row>
    <row r="39" spans="1:17" ht="12.75">
      <c r="F39" s="129"/>
      <c r="G39" s="141"/>
      <c r="H39" s="107"/>
    </row>
    <row r="40" spans="1:17" ht="12.75">
      <c r="F40" s="129"/>
      <c r="G40" s="107"/>
      <c r="H40" s="107"/>
    </row>
    <row r="41" spans="1:17" ht="12.75">
      <c r="F41" s="129"/>
      <c r="G41" s="142"/>
      <c r="H41" s="107"/>
    </row>
  </sheetData>
  <mergeCells count="1">
    <mergeCell ref="A1:D1"/>
  </mergeCells>
  <pageMargins left="0.7" right="0.7" top="0.75" bottom="0.75" header="0.3" footer="0.3"/>
  <pageSetup paperSize="9" scale="84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R37"/>
  <sheetViews>
    <sheetView showGridLines="0" view="pageBreakPreview" zoomScale="85" zoomScaleNormal="80" zoomScaleSheetLayoutView="85" workbookViewId="0">
      <selection activeCell="D42" sqref="D42"/>
    </sheetView>
  </sheetViews>
  <sheetFormatPr defaultColWidth="8.85546875" defaultRowHeight="12"/>
  <cols>
    <col min="1" max="1" width="62" style="105" customWidth="1"/>
    <col min="2" max="2" width="13.7109375" style="104" customWidth="1"/>
    <col min="3" max="3" width="20.28515625" style="104" customWidth="1"/>
    <col min="4" max="4" width="19.85546875" style="104" customWidth="1"/>
    <col min="5" max="5" width="11.7109375" style="4" bestFit="1" customWidth="1"/>
    <col min="6" max="6" width="10.85546875" style="4" bestFit="1" customWidth="1"/>
    <col min="7" max="10" width="15.42578125" style="105" bestFit="1" customWidth="1"/>
    <col min="11" max="11" width="4.85546875" style="105" bestFit="1" customWidth="1"/>
    <col min="12" max="237" width="8.85546875" style="105"/>
    <col min="238" max="238" width="37.42578125" style="105" customWidth="1"/>
    <col min="239" max="239" width="13.42578125" style="105" customWidth="1"/>
    <col min="240" max="243" width="15" style="105" customWidth="1"/>
    <col min="244" max="493" width="8.85546875" style="105"/>
    <col min="494" max="494" width="37.42578125" style="105" customWidth="1"/>
    <col min="495" max="495" width="13.42578125" style="105" customWidth="1"/>
    <col min="496" max="499" width="15" style="105" customWidth="1"/>
    <col min="500" max="749" width="8.85546875" style="105"/>
    <col min="750" max="750" width="37.42578125" style="105" customWidth="1"/>
    <col min="751" max="751" width="13.42578125" style="105" customWidth="1"/>
    <col min="752" max="755" width="15" style="105" customWidth="1"/>
    <col min="756" max="1005" width="8.85546875" style="105"/>
    <col min="1006" max="1006" width="37.42578125" style="105" customWidth="1"/>
    <col min="1007" max="1007" width="13.42578125" style="105" customWidth="1"/>
    <col min="1008" max="1011" width="15" style="105" customWidth="1"/>
    <col min="1012" max="1261" width="8.85546875" style="105"/>
    <col min="1262" max="1262" width="37.42578125" style="105" customWidth="1"/>
    <col min="1263" max="1263" width="13.42578125" style="105" customWidth="1"/>
    <col min="1264" max="1267" width="15" style="105" customWidth="1"/>
    <col min="1268" max="1517" width="8.85546875" style="105"/>
    <col min="1518" max="1518" width="37.42578125" style="105" customWidth="1"/>
    <col min="1519" max="1519" width="13.42578125" style="105" customWidth="1"/>
    <col min="1520" max="1523" width="15" style="105" customWidth="1"/>
    <col min="1524" max="1773" width="8.85546875" style="105"/>
    <col min="1774" max="1774" width="37.42578125" style="105" customWidth="1"/>
    <col min="1775" max="1775" width="13.42578125" style="105" customWidth="1"/>
    <col min="1776" max="1779" width="15" style="105" customWidth="1"/>
    <col min="1780" max="2029" width="8.85546875" style="105"/>
    <col min="2030" max="2030" width="37.42578125" style="105" customWidth="1"/>
    <col min="2031" max="2031" width="13.42578125" style="105" customWidth="1"/>
    <col min="2032" max="2035" width="15" style="105" customWidth="1"/>
    <col min="2036" max="2285" width="8.85546875" style="105"/>
    <col min="2286" max="2286" width="37.42578125" style="105" customWidth="1"/>
    <col min="2287" max="2287" width="13.42578125" style="105" customWidth="1"/>
    <col min="2288" max="2291" width="15" style="105" customWidth="1"/>
    <col min="2292" max="2541" width="8.85546875" style="105"/>
    <col min="2542" max="2542" width="37.42578125" style="105" customWidth="1"/>
    <col min="2543" max="2543" width="13.42578125" style="105" customWidth="1"/>
    <col min="2544" max="2547" width="15" style="105" customWidth="1"/>
    <col min="2548" max="2797" width="8.85546875" style="105"/>
    <col min="2798" max="2798" width="37.42578125" style="105" customWidth="1"/>
    <col min="2799" max="2799" width="13.42578125" style="105" customWidth="1"/>
    <col min="2800" max="2803" width="15" style="105" customWidth="1"/>
    <col min="2804" max="3053" width="8.85546875" style="105"/>
    <col min="3054" max="3054" width="37.42578125" style="105" customWidth="1"/>
    <col min="3055" max="3055" width="13.42578125" style="105" customWidth="1"/>
    <col min="3056" max="3059" width="15" style="105" customWidth="1"/>
    <col min="3060" max="3309" width="8.85546875" style="105"/>
    <col min="3310" max="3310" width="37.42578125" style="105" customWidth="1"/>
    <col min="3311" max="3311" width="13.42578125" style="105" customWidth="1"/>
    <col min="3312" max="3315" width="15" style="105" customWidth="1"/>
    <col min="3316" max="3565" width="8.85546875" style="105"/>
    <col min="3566" max="3566" width="37.42578125" style="105" customWidth="1"/>
    <col min="3567" max="3567" width="13.42578125" style="105" customWidth="1"/>
    <col min="3568" max="3571" width="15" style="105" customWidth="1"/>
    <col min="3572" max="3821" width="8.85546875" style="105"/>
    <col min="3822" max="3822" width="37.42578125" style="105" customWidth="1"/>
    <col min="3823" max="3823" width="13.42578125" style="105" customWidth="1"/>
    <col min="3824" max="3827" width="15" style="105" customWidth="1"/>
    <col min="3828" max="4077" width="8.85546875" style="105"/>
    <col min="4078" max="4078" width="37.42578125" style="105" customWidth="1"/>
    <col min="4079" max="4079" width="13.42578125" style="105" customWidth="1"/>
    <col min="4080" max="4083" width="15" style="105" customWidth="1"/>
    <col min="4084" max="4333" width="8.85546875" style="105"/>
    <col min="4334" max="4334" width="37.42578125" style="105" customWidth="1"/>
    <col min="4335" max="4335" width="13.42578125" style="105" customWidth="1"/>
    <col min="4336" max="4339" width="15" style="105" customWidth="1"/>
    <col min="4340" max="4589" width="8.85546875" style="105"/>
    <col min="4590" max="4590" width="37.42578125" style="105" customWidth="1"/>
    <col min="4591" max="4591" width="13.42578125" style="105" customWidth="1"/>
    <col min="4592" max="4595" width="15" style="105" customWidth="1"/>
    <col min="4596" max="4845" width="8.85546875" style="105"/>
    <col min="4846" max="4846" width="37.42578125" style="105" customWidth="1"/>
    <col min="4847" max="4847" width="13.42578125" style="105" customWidth="1"/>
    <col min="4848" max="4851" width="15" style="105" customWidth="1"/>
    <col min="4852" max="5101" width="8.85546875" style="105"/>
    <col min="5102" max="5102" width="37.42578125" style="105" customWidth="1"/>
    <col min="5103" max="5103" width="13.42578125" style="105" customWidth="1"/>
    <col min="5104" max="5107" width="15" style="105" customWidth="1"/>
    <col min="5108" max="5357" width="8.85546875" style="105"/>
    <col min="5358" max="5358" width="37.42578125" style="105" customWidth="1"/>
    <col min="5359" max="5359" width="13.42578125" style="105" customWidth="1"/>
    <col min="5360" max="5363" width="15" style="105" customWidth="1"/>
    <col min="5364" max="5613" width="8.85546875" style="105"/>
    <col min="5614" max="5614" width="37.42578125" style="105" customWidth="1"/>
    <col min="5615" max="5615" width="13.42578125" style="105" customWidth="1"/>
    <col min="5616" max="5619" width="15" style="105" customWidth="1"/>
    <col min="5620" max="5869" width="8.85546875" style="105"/>
    <col min="5870" max="5870" width="37.42578125" style="105" customWidth="1"/>
    <col min="5871" max="5871" width="13.42578125" style="105" customWidth="1"/>
    <col min="5872" max="5875" width="15" style="105" customWidth="1"/>
    <col min="5876" max="6125" width="8.85546875" style="105"/>
    <col min="6126" max="6126" width="37.42578125" style="105" customWidth="1"/>
    <col min="6127" max="6127" width="13.42578125" style="105" customWidth="1"/>
    <col min="6128" max="6131" width="15" style="105" customWidth="1"/>
    <col min="6132" max="6381" width="8.85546875" style="105"/>
    <col min="6382" max="6382" width="37.42578125" style="105" customWidth="1"/>
    <col min="6383" max="6383" width="13.42578125" style="105" customWidth="1"/>
    <col min="6384" max="6387" width="15" style="105" customWidth="1"/>
    <col min="6388" max="6637" width="8.85546875" style="105"/>
    <col min="6638" max="6638" width="37.42578125" style="105" customWidth="1"/>
    <col min="6639" max="6639" width="13.42578125" style="105" customWidth="1"/>
    <col min="6640" max="6643" width="15" style="105" customWidth="1"/>
    <col min="6644" max="6893" width="8.85546875" style="105"/>
    <col min="6894" max="6894" width="37.42578125" style="105" customWidth="1"/>
    <col min="6895" max="6895" width="13.42578125" style="105" customWidth="1"/>
    <col min="6896" max="6899" width="15" style="105" customWidth="1"/>
    <col min="6900" max="7149" width="8.85546875" style="105"/>
    <col min="7150" max="7150" width="37.42578125" style="105" customWidth="1"/>
    <col min="7151" max="7151" width="13.42578125" style="105" customWidth="1"/>
    <col min="7152" max="7155" width="15" style="105" customWidth="1"/>
    <col min="7156" max="7405" width="8.85546875" style="105"/>
    <col min="7406" max="7406" width="37.42578125" style="105" customWidth="1"/>
    <col min="7407" max="7407" width="13.42578125" style="105" customWidth="1"/>
    <col min="7408" max="7411" width="15" style="105" customWidth="1"/>
    <col min="7412" max="7661" width="8.85546875" style="105"/>
    <col min="7662" max="7662" width="37.42578125" style="105" customWidth="1"/>
    <col min="7663" max="7663" width="13.42578125" style="105" customWidth="1"/>
    <col min="7664" max="7667" width="15" style="105" customWidth="1"/>
    <col min="7668" max="7917" width="8.85546875" style="105"/>
    <col min="7918" max="7918" width="37.42578125" style="105" customWidth="1"/>
    <col min="7919" max="7919" width="13.42578125" style="105" customWidth="1"/>
    <col min="7920" max="7923" width="15" style="105" customWidth="1"/>
    <col min="7924" max="8173" width="8.85546875" style="105"/>
    <col min="8174" max="8174" width="37.42578125" style="105" customWidth="1"/>
    <col min="8175" max="8175" width="13.42578125" style="105" customWidth="1"/>
    <col min="8176" max="8179" width="15" style="105" customWidth="1"/>
    <col min="8180" max="8429" width="8.85546875" style="105"/>
    <col min="8430" max="8430" width="37.42578125" style="105" customWidth="1"/>
    <col min="8431" max="8431" width="13.42578125" style="105" customWidth="1"/>
    <col min="8432" max="8435" width="15" style="105" customWidth="1"/>
    <col min="8436" max="8685" width="8.85546875" style="105"/>
    <col min="8686" max="8686" width="37.42578125" style="105" customWidth="1"/>
    <col min="8687" max="8687" width="13.42578125" style="105" customWidth="1"/>
    <col min="8688" max="8691" width="15" style="105" customWidth="1"/>
    <col min="8692" max="8941" width="8.85546875" style="105"/>
    <col min="8942" max="8942" width="37.42578125" style="105" customWidth="1"/>
    <col min="8943" max="8943" width="13.42578125" style="105" customWidth="1"/>
    <col min="8944" max="8947" width="15" style="105" customWidth="1"/>
    <col min="8948" max="9197" width="8.85546875" style="105"/>
    <col min="9198" max="9198" width="37.42578125" style="105" customWidth="1"/>
    <col min="9199" max="9199" width="13.42578125" style="105" customWidth="1"/>
    <col min="9200" max="9203" width="15" style="105" customWidth="1"/>
    <col min="9204" max="9453" width="8.85546875" style="105"/>
    <col min="9454" max="9454" width="37.42578125" style="105" customWidth="1"/>
    <col min="9455" max="9455" width="13.42578125" style="105" customWidth="1"/>
    <col min="9456" max="9459" width="15" style="105" customWidth="1"/>
    <col min="9460" max="9709" width="8.85546875" style="105"/>
    <col min="9710" max="9710" width="37.42578125" style="105" customWidth="1"/>
    <col min="9711" max="9711" width="13.42578125" style="105" customWidth="1"/>
    <col min="9712" max="9715" width="15" style="105" customWidth="1"/>
    <col min="9716" max="9965" width="8.85546875" style="105"/>
    <col min="9966" max="9966" width="37.42578125" style="105" customWidth="1"/>
    <col min="9967" max="9967" width="13.42578125" style="105" customWidth="1"/>
    <col min="9968" max="9971" width="15" style="105" customWidth="1"/>
    <col min="9972" max="10221" width="8.85546875" style="105"/>
    <col min="10222" max="10222" width="37.42578125" style="105" customWidth="1"/>
    <col min="10223" max="10223" width="13.42578125" style="105" customWidth="1"/>
    <col min="10224" max="10227" width="15" style="105" customWidth="1"/>
    <col min="10228" max="10477" width="8.85546875" style="105"/>
    <col min="10478" max="10478" width="37.42578125" style="105" customWidth="1"/>
    <col min="10479" max="10479" width="13.42578125" style="105" customWidth="1"/>
    <col min="10480" max="10483" width="15" style="105" customWidth="1"/>
    <col min="10484" max="10733" width="8.85546875" style="105"/>
    <col min="10734" max="10734" width="37.42578125" style="105" customWidth="1"/>
    <col min="10735" max="10735" width="13.42578125" style="105" customWidth="1"/>
    <col min="10736" max="10739" width="15" style="105" customWidth="1"/>
    <col min="10740" max="10989" width="8.85546875" style="105"/>
    <col min="10990" max="10990" width="37.42578125" style="105" customWidth="1"/>
    <col min="10991" max="10991" width="13.42578125" style="105" customWidth="1"/>
    <col min="10992" max="10995" width="15" style="105" customWidth="1"/>
    <col min="10996" max="11245" width="8.85546875" style="105"/>
    <col min="11246" max="11246" width="37.42578125" style="105" customWidth="1"/>
    <col min="11247" max="11247" width="13.42578125" style="105" customWidth="1"/>
    <col min="11248" max="11251" width="15" style="105" customWidth="1"/>
    <col min="11252" max="11501" width="8.85546875" style="105"/>
    <col min="11502" max="11502" width="37.42578125" style="105" customWidth="1"/>
    <col min="11503" max="11503" width="13.42578125" style="105" customWidth="1"/>
    <col min="11504" max="11507" width="15" style="105" customWidth="1"/>
    <col min="11508" max="11757" width="8.85546875" style="105"/>
    <col min="11758" max="11758" width="37.42578125" style="105" customWidth="1"/>
    <col min="11759" max="11759" width="13.42578125" style="105" customWidth="1"/>
    <col min="11760" max="11763" width="15" style="105" customWidth="1"/>
    <col min="11764" max="12013" width="8.85546875" style="105"/>
    <col min="12014" max="12014" width="37.42578125" style="105" customWidth="1"/>
    <col min="12015" max="12015" width="13.42578125" style="105" customWidth="1"/>
    <col min="12016" max="12019" width="15" style="105" customWidth="1"/>
    <col min="12020" max="12269" width="8.85546875" style="105"/>
    <col min="12270" max="12270" width="37.42578125" style="105" customWidth="1"/>
    <col min="12271" max="12271" width="13.42578125" style="105" customWidth="1"/>
    <col min="12272" max="12275" width="15" style="105" customWidth="1"/>
    <col min="12276" max="12525" width="8.85546875" style="105"/>
    <col min="12526" max="12526" width="37.42578125" style="105" customWidth="1"/>
    <col min="12527" max="12527" width="13.42578125" style="105" customWidth="1"/>
    <col min="12528" max="12531" width="15" style="105" customWidth="1"/>
    <col min="12532" max="12781" width="8.85546875" style="105"/>
    <col min="12782" max="12782" width="37.42578125" style="105" customWidth="1"/>
    <col min="12783" max="12783" width="13.42578125" style="105" customWidth="1"/>
    <col min="12784" max="12787" width="15" style="105" customWidth="1"/>
    <col min="12788" max="13037" width="8.85546875" style="105"/>
    <col min="13038" max="13038" width="37.42578125" style="105" customWidth="1"/>
    <col min="13039" max="13039" width="13.42578125" style="105" customWidth="1"/>
    <col min="13040" max="13043" width="15" style="105" customWidth="1"/>
    <col min="13044" max="13293" width="8.85546875" style="105"/>
    <col min="13294" max="13294" width="37.42578125" style="105" customWidth="1"/>
    <col min="13295" max="13295" width="13.42578125" style="105" customWidth="1"/>
    <col min="13296" max="13299" width="15" style="105" customWidth="1"/>
    <col min="13300" max="13549" width="8.85546875" style="105"/>
    <col min="13550" max="13550" width="37.42578125" style="105" customWidth="1"/>
    <col min="13551" max="13551" width="13.42578125" style="105" customWidth="1"/>
    <col min="13552" max="13555" width="15" style="105" customWidth="1"/>
    <col min="13556" max="13805" width="8.85546875" style="105"/>
    <col min="13806" max="13806" width="37.42578125" style="105" customWidth="1"/>
    <col min="13807" max="13807" width="13.42578125" style="105" customWidth="1"/>
    <col min="13808" max="13811" width="15" style="105" customWidth="1"/>
    <col min="13812" max="14061" width="8.85546875" style="105"/>
    <col min="14062" max="14062" width="37.42578125" style="105" customWidth="1"/>
    <col min="14063" max="14063" width="13.42578125" style="105" customWidth="1"/>
    <col min="14064" max="14067" width="15" style="105" customWidth="1"/>
    <col min="14068" max="14317" width="8.85546875" style="105"/>
    <col min="14318" max="14318" width="37.42578125" style="105" customWidth="1"/>
    <col min="14319" max="14319" width="13.42578125" style="105" customWidth="1"/>
    <col min="14320" max="14323" width="15" style="105" customWidth="1"/>
    <col min="14324" max="14573" width="8.85546875" style="105"/>
    <col min="14574" max="14574" width="37.42578125" style="105" customWidth="1"/>
    <col min="14575" max="14575" width="13.42578125" style="105" customWidth="1"/>
    <col min="14576" max="14579" width="15" style="105" customWidth="1"/>
    <col min="14580" max="14829" width="8.85546875" style="105"/>
    <col min="14830" max="14830" width="37.42578125" style="105" customWidth="1"/>
    <col min="14831" max="14831" width="13.42578125" style="105" customWidth="1"/>
    <col min="14832" max="14835" width="15" style="105" customWidth="1"/>
    <col min="14836" max="15085" width="8.85546875" style="105"/>
    <col min="15086" max="15086" width="37.42578125" style="105" customWidth="1"/>
    <col min="15087" max="15087" width="13.42578125" style="105" customWidth="1"/>
    <col min="15088" max="15091" width="15" style="105" customWidth="1"/>
    <col min="15092" max="15341" width="8.85546875" style="105"/>
    <col min="15342" max="15342" width="37.42578125" style="105" customWidth="1"/>
    <col min="15343" max="15343" width="13.42578125" style="105" customWidth="1"/>
    <col min="15344" max="15347" width="15" style="105" customWidth="1"/>
    <col min="15348" max="15597" width="8.85546875" style="105"/>
    <col min="15598" max="15598" width="37.42578125" style="105" customWidth="1"/>
    <col min="15599" max="15599" width="13.42578125" style="105" customWidth="1"/>
    <col min="15600" max="15603" width="15" style="105" customWidth="1"/>
    <col min="15604" max="15853" width="8.85546875" style="105"/>
    <col min="15854" max="15854" width="37.42578125" style="105" customWidth="1"/>
    <col min="15855" max="15855" width="13.42578125" style="105" customWidth="1"/>
    <col min="15856" max="15859" width="15" style="105" customWidth="1"/>
    <col min="15860" max="16109" width="8.85546875" style="105"/>
    <col min="16110" max="16110" width="37.42578125" style="105" customWidth="1"/>
    <col min="16111" max="16111" width="13.42578125" style="105" customWidth="1"/>
    <col min="16112" max="16115" width="15" style="105" customWidth="1"/>
    <col min="16116" max="16384" width="8.85546875" style="105"/>
  </cols>
  <sheetData>
    <row r="1" spans="1:18" ht="29.25" customHeight="1">
      <c r="A1" s="243" t="s">
        <v>112</v>
      </c>
      <c r="B1" s="244"/>
      <c r="C1" s="244"/>
      <c r="D1" s="244"/>
    </row>
    <row r="2" spans="1:18" ht="38.25" customHeight="1">
      <c r="A2" s="164" t="s">
        <v>10</v>
      </c>
      <c r="B2" s="66"/>
      <c r="C2" s="172" t="s">
        <v>6</v>
      </c>
      <c r="D2" s="172" t="s">
        <v>5</v>
      </c>
      <c r="G2" s="109"/>
      <c r="H2" s="109"/>
      <c r="I2" s="109"/>
      <c r="J2" s="109"/>
      <c r="K2" s="108"/>
    </row>
    <row r="3" spans="1:18" ht="28.5" customHeight="1">
      <c r="A3" s="110"/>
      <c r="B3" s="173" t="s">
        <v>9</v>
      </c>
      <c r="C3" s="111" t="s">
        <v>11</v>
      </c>
      <c r="D3" s="111" t="s">
        <v>12</v>
      </c>
      <c r="G3" s="109"/>
      <c r="H3" s="109"/>
      <c r="I3" s="109"/>
      <c r="J3" s="109"/>
      <c r="K3" s="108"/>
    </row>
    <row r="4" spans="1:18" ht="12.75">
      <c r="A4" s="143"/>
      <c r="B4" s="144"/>
      <c r="C4" s="144"/>
      <c r="D4" s="145"/>
      <c r="G4" s="112"/>
      <c r="H4" s="112"/>
      <c r="I4" s="112"/>
      <c r="J4" s="112"/>
      <c r="K4" s="108"/>
    </row>
    <row r="5" spans="1:18" ht="12.75">
      <c r="A5" s="214" t="s">
        <v>93</v>
      </c>
      <c r="B5" s="130"/>
      <c r="C5" s="146">
        <v>38863566</v>
      </c>
      <c r="D5" s="146">
        <v>70826085</v>
      </c>
      <c r="G5" s="147"/>
      <c r="H5" s="147"/>
      <c r="I5" s="147"/>
      <c r="J5" s="147"/>
      <c r="K5" s="108"/>
    </row>
    <row r="6" spans="1:18" ht="12.75">
      <c r="A6" s="215"/>
      <c r="B6" s="133"/>
      <c r="C6" s="133"/>
      <c r="D6" s="117"/>
      <c r="K6" s="108"/>
    </row>
    <row r="7" spans="1:18" ht="12.75">
      <c r="A7" s="215" t="s">
        <v>95</v>
      </c>
      <c r="B7" s="133"/>
      <c r="C7" s="133"/>
      <c r="D7" s="128"/>
      <c r="K7" s="108"/>
    </row>
    <row r="8" spans="1:18" ht="12.75">
      <c r="A8" s="213"/>
      <c r="B8" s="133"/>
      <c r="C8" s="117"/>
      <c r="D8" s="117"/>
      <c r="G8" s="108"/>
      <c r="H8" s="108"/>
      <c r="I8" s="108"/>
      <c r="J8" s="108"/>
      <c r="K8" s="108"/>
    </row>
    <row r="9" spans="1:18" ht="12.75">
      <c r="A9" s="215" t="s">
        <v>96</v>
      </c>
      <c r="B9" s="117"/>
      <c r="C9" s="117"/>
      <c r="D9" s="128"/>
      <c r="G9" s="108"/>
      <c r="H9" s="108"/>
      <c r="I9" s="108"/>
      <c r="J9" s="108"/>
      <c r="K9" s="108"/>
    </row>
    <row r="10" spans="1:18" s="154" customFormat="1" ht="12.75">
      <c r="A10" s="216" t="s">
        <v>97</v>
      </c>
      <c r="B10" s="134">
        <v>15</v>
      </c>
      <c r="C10" s="152">
        <v>-623971</v>
      </c>
      <c r="D10" s="152">
        <v>150802</v>
      </c>
      <c r="E10" s="4"/>
      <c r="F10" s="4"/>
      <c r="G10" s="149"/>
      <c r="H10" s="150"/>
      <c r="I10" s="150"/>
      <c r="J10" s="150"/>
      <c r="K10" s="108"/>
      <c r="L10" s="105"/>
      <c r="M10" s="105"/>
      <c r="N10" s="105"/>
      <c r="O10" s="105"/>
      <c r="P10" s="105"/>
      <c r="Q10" s="105"/>
      <c r="R10" s="105"/>
    </row>
    <row r="11" spans="1:18" ht="12" customHeight="1">
      <c r="A11" s="217"/>
      <c r="B11" s="127"/>
      <c r="C11" s="151"/>
      <c r="D11" s="151"/>
      <c r="K11" s="108"/>
    </row>
    <row r="12" spans="1:18" ht="32.25" customHeight="1">
      <c r="A12" s="215" t="s">
        <v>98</v>
      </c>
      <c r="B12" s="127"/>
      <c r="C12" s="151"/>
      <c r="D12" s="151"/>
      <c r="G12" s="108"/>
      <c r="H12" s="108"/>
      <c r="I12" s="108"/>
      <c r="J12" s="108"/>
      <c r="K12" s="108"/>
    </row>
    <row r="13" spans="1:18" s="154" customFormat="1" ht="12.75">
      <c r="A13" s="216" t="s">
        <v>99</v>
      </c>
      <c r="B13" s="134" t="s">
        <v>1</v>
      </c>
      <c r="C13" s="152">
        <v>155993</v>
      </c>
      <c r="D13" s="152">
        <v>-30161</v>
      </c>
      <c r="E13" s="4"/>
      <c r="F13" s="4"/>
      <c r="G13" s="149"/>
      <c r="H13" s="150"/>
      <c r="I13" s="150"/>
      <c r="J13" s="150"/>
      <c r="K13" s="108"/>
      <c r="L13" s="105"/>
      <c r="M13" s="105"/>
      <c r="N13" s="105"/>
      <c r="O13" s="105"/>
      <c r="P13" s="105"/>
      <c r="Q13" s="105"/>
      <c r="R13" s="105"/>
    </row>
    <row r="14" spans="1:18" ht="12.75">
      <c r="A14" s="213"/>
      <c r="B14" s="127"/>
      <c r="C14" s="148"/>
      <c r="D14" s="148"/>
      <c r="K14" s="108"/>
    </row>
    <row r="15" spans="1:18" ht="12.75">
      <c r="A15" s="215" t="s">
        <v>100</v>
      </c>
      <c r="B15" s="127"/>
      <c r="C15" s="148"/>
      <c r="D15" s="148"/>
      <c r="G15" s="108"/>
      <c r="H15" s="108"/>
      <c r="I15" s="108"/>
      <c r="J15" s="108"/>
      <c r="K15" s="108"/>
    </row>
    <row r="16" spans="1:18" s="154" customFormat="1" ht="24">
      <c r="A16" s="218" t="s">
        <v>101</v>
      </c>
      <c r="B16" s="127">
        <v>17</v>
      </c>
      <c r="C16" s="148">
        <v>44439</v>
      </c>
      <c r="D16" s="148">
        <v>19257</v>
      </c>
      <c r="E16" s="4"/>
      <c r="F16" s="4"/>
      <c r="G16" s="150"/>
      <c r="H16" s="150"/>
      <c r="I16" s="150"/>
      <c r="J16" s="150"/>
      <c r="K16" s="108"/>
      <c r="L16" s="105"/>
      <c r="M16" s="105"/>
      <c r="N16" s="105"/>
      <c r="O16" s="105"/>
      <c r="P16" s="105"/>
      <c r="Q16" s="105"/>
      <c r="R16" s="105"/>
    </row>
    <row r="17" spans="1:18" s="154" customFormat="1" ht="12.75">
      <c r="A17" s="219" t="s">
        <v>102</v>
      </c>
      <c r="B17" s="127" t="s">
        <v>2</v>
      </c>
      <c r="C17" s="148">
        <v>2887781</v>
      </c>
      <c r="D17" s="148">
        <v>-18556320</v>
      </c>
      <c r="E17" s="4"/>
      <c r="F17" s="4"/>
      <c r="G17" s="150"/>
      <c r="H17" s="150"/>
      <c r="I17" s="150"/>
      <c r="J17" s="150"/>
      <c r="K17" s="108"/>
      <c r="L17" s="105"/>
      <c r="M17" s="105"/>
      <c r="N17" s="105"/>
      <c r="O17" s="105"/>
      <c r="P17" s="105"/>
      <c r="Q17" s="105"/>
      <c r="R17" s="105"/>
    </row>
    <row r="18" spans="1:18" s="154" customFormat="1" ht="12.75">
      <c r="A18" s="216" t="s">
        <v>103</v>
      </c>
      <c r="B18" s="134">
        <v>17</v>
      </c>
      <c r="C18" s="152">
        <v>-7254523</v>
      </c>
      <c r="D18" s="152">
        <v>-955989</v>
      </c>
      <c r="E18" s="4"/>
      <c r="F18" s="4"/>
      <c r="G18" s="149"/>
      <c r="H18" s="150"/>
      <c r="I18" s="150"/>
      <c r="J18" s="150"/>
      <c r="K18" s="108"/>
      <c r="L18" s="105"/>
      <c r="M18" s="105"/>
      <c r="N18" s="105"/>
      <c r="O18" s="105"/>
      <c r="P18" s="105"/>
      <c r="Q18" s="105"/>
      <c r="R18" s="105"/>
    </row>
    <row r="19" spans="1:18" s="154" customFormat="1" ht="12.75">
      <c r="A19" s="153"/>
      <c r="B19" s="127"/>
      <c r="C19" s="148"/>
      <c r="D19" s="148"/>
      <c r="E19" s="4"/>
      <c r="F19" s="4"/>
      <c r="K19" s="108"/>
      <c r="L19" s="105"/>
      <c r="M19" s="105"/>
      <c r="N19" s="105"/>
      <c r="O19" s="105"/>
      <c r="P19" s="105"/>
      <c r="Q19" s="105"/>
      <c r="R19" s="105"/>
    </row>
    <row r="20" spans="1:18" s="154" customFormat="1" ht="12.75">
      <c r="A20" s="223" t="s">
        <v>104</v>
      </c>
      <c r="B20" s="127"/>
      <c r="C20" s="148"/>
      <c r="D20" s="148"/>
      <c r="E20" s="4"/>
      <c r="F20" s="4"/>
      <c r="G20" s="108"/>
      <c r="H20" s="108"/>
      <c r="I20" s="108"/>
      <c r="J20" s="108"/>
      <c r="K20" s="108"/>
      <c r="L20" s="105"/>
      <c r="M20" s="105"/>
      <c r="N20" s="105"/>
      <c r="O20" s="105"/>
      <c r="P20" s="105"/>
      <c r="Q20" s="105"/>
      <c r="R20" s="105"/>
    </row>
    <row r="21" spans="1:18" ht="24">
      <c r="A21" s="222" t="s">
        <v>105</v>
      </c>
      <c r="B21" s="127" t="s">
        <v>1</v>
      </c>
      <c r="C21" s="148">
        <v>-5555</v>
      </c>
      <c r="D21" s="148">
        <v>-963</v>
      </c>
      <c r="G21" s="150"/>
      <c r="H21" s="150"/>
      <c r="I21" s="150"/>
      <c r="J21" s="150"/>
      <c r="K21" s="108"/>
    </row>
    <row r="22" spans="1:18" s="154" customFormat="1" ht="12.75">
      <c r="A22" s="224" t="s">
        <v>106</v>
      </c>
      <c r="B22" s="134" t="s">
        <v>1</v>
      </c>
      <c r="C22" s="152">
        <v>-721945</v>
      </c>
      <c r="D22" s="152">
        <v>5969246</v>
      </c>
      <c r="E22" s="4"/>
      <c r="F22" s="4"/>
      <c r="G22" s="149"/>
      <c r="H22" s="150"/>
      <c r="I22" s="150"/>
      <c r="J22" s="150"/>
      <c r="K22" s="108"/>
      <c r="L22" s="105"/>
      <c r="M22" s="105"/>
      <c r="N22" s="105"/>
      <c r="O22" s="105"/>
      <c r="P22" s="105"/>
      <c r="Q22" s="105"/>
      <c r="R22" s="105"/>
    </row>
    <row r="23" spans="1:18" s="154" customFormat="1" ht="12.75">
      <c r="A23" s="222"/>
      <c r="B23" s="127"/>
      <c r="E23" s="4"/>
      <c r="F23" s="4"/>
      <c r="K23" s="108"/>
      <c r="L23" s="105"/>
      <c r="M23" s="105"/>
      <c r="N23" s="105"/>
      <c r="O23" s="105"/>
      <c r="P23" s="105"/>
      <c r="Q23" s="105"/>
      <c r="R23" s="105"/>
    </row>
    <row r="24" spans="1:18" ht="12.75">
      <c r="A24" s="220" t="s">
        <v>107</v>
      </c>
      <c r="B24" s="130"/>
      <c r="C24" s="155">
        <f>+SUM(C10:C22)</f>
        <v>-5517781</v>
      </c>
      <c r="D24" s="155">
        <f>+SUM(D10:D22)</f>
        <v>-13404128</v>
      </c>
      <c r="G24" s="147"/>
      <c r="H24" s="147"/>
      <c r="I24" s="147"/>
      <c r="J24" s="147"/>
      <c r="K24" s="108"/>
    </row>
    <row r="25" spans="1:18" ht="12.75">
      <c r="A25" s="221"/>
      <c r="B25" s="133"/>
      <c r="C25" s="117"/>
      <c r="D25" s="117"/>
      <c r="G25" s="108"/>
      <c r="H25" s="108"/>
      <c r="I25" s="108"/>
      <c r="J25" s="108"/>
      <c r="K25" s="108"/>
    </row>
    <row r="26" spans="1:18" ht="18.75" customHeight="1" thickBot="1">
      <c r="A26" s="225" t="s">
        <v>108</v>
      </c>
      <c r="B26" s="156"/>
      <c r="C26" s="157">
        <f>+C5+C24</f>
        <v>33345785</v>
      </c>
      <c r="D26" s="157">
        <f>+D5+D24</f>
        <v>57421957</v>
      </c>
      <c r="G26" s="147"/>
      <c r="H26" s="147"/>
      <c r="I26" s="147"/>
      <c r="J26" s="147"/>
      <c r="K26" s="108"/>
    </row>
    <row r="27" spans="1:18">
      <c r="A27" s="158"/>
      <c r="B27" s="159"/>
      <c r="C27" s="159"/>
      <c r="D27" s="160"/>
    </row>
    <row r="28" spans="1:18" ht="12.75">
      <c r="A28" s="161"/>
      <c r="B28" s="162"/>
      <c r="C28" s="162"/>
      <c r="D28" s="163"/>
      <c r="K28" s="108"/>
    </row>
    <row r="29" spans="1:18" ht="12.75">
      <c r="K29" s="108"/>
    </row>
    <row r="30" spans="1:18" ht="12.75">
      <c r="D30" s="137"/>
      <c r="K30" s="108"/>
    </row>
    <row r="31" spans="1:18" ht="12.75">
      <c r="D31" s="137"/>
      <c r="K31" s="108"/>
    </row>
    <row r="32" spans="1:18">
      <c r="D32" s="137"/>
    </row>
    <row r="33" spans="4:4">
      <c r="D33" s="137"/>
    </row>
    <row r="34" spans="4:4">
      <c r="D34" s="137"/>
    </row>
    <row r="36" spans="4:4">
      <c r="D36" s="137"/>
    </row>
    <row r="37" spans="4:4">
      <c r="D37" s="137"/>
    </row>
  </sheetData>
  <mergeCells count="1">
    <mergeCell ref="A1:D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39"/>
  <sheetViews>
    <sheetView showGridLines="0" view="pageBreakPreview" zoomScaleNormal="85" zoomScaleSheetLayoutView="100" workbookViewId="0">
      <selection activeCell="D27" sqref="D27"/>
    </sheetView>
  </sheetViews>
  <sheetFormatPr defaultColWidth="9.140625" defaultRowHeight="12"/>
  <cols>
    <col min="1" max="1" width="36.140625" style="7" customWidth="1"/>
    <col min="2" max="2" width="12" style="7" customWidth="1"/>
    <col min="3" max="3" width="10.85546875" style="7" customWidth="1"/>
    <col min="4" max="4" width="12" style="7" customWidth="1"/>
    <col min="5" max="5" width="25.85546875" style="7" customWidth="1"/>
    <col min="6" max="6" width="1" style="7" customWidth="1"/>
    <col min="7" max="7" width="19.42578125" style="7" customWidth="1"/>
    <col min="8" max="13" width="18" style="7" customWidth="1"/>
    <col min="14" max="14" width="13.5703125" style="7" bestFit="1" customWidth="1"/>
    <col min="15" max="16384" width="9.140625" style="7"/>
  </cols>
  <sheetData>
    <row r="1" spans="1:37" ht="30.75" customHeight="1" thickBot="1">
      <c r="A1" s="246" t="s">
        <v>113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</row>
    <row r="2" spans="1:37" ht="65.25" customHeight="1">
      <c r="A2" s="98" t="s">
        <v>10</v>
      </c>
      <c r="B2" s="226"/>
      <c r="C2" s="226"/>
      <c r="D2" s="226"/>
      <c r="E2" s="227" t="s">
        <v>114</v>
      </c>
      <c r="F2" s="189"/>
      <c r="G2" s="248" t="s">
        <v>115</v>
      </c>
      <c r="H2" s="248"/>
      <c r="I2" s="248"/>
      <c r="J2" s="233"/>
      <c r="K2" s="245" t="s">
        <v>116</v>
      </c>
      <c r="L2" s="245"/>
      <c r="M2" s="226"/>
    </row>
    <row r="3" spans="1:37" s="9" customFormat="1" ht="72">
      <c r="A3" s="10"/>
      <c r="B3" s="228" t="s">
        <v>117</v>
      </c>
      <c r="C3" s="228" t="s">
        <v>61</v>
      </c>
      <c r="D3" s="228" t="s">
        <v>118</v>
      </c>
      <c r="E3" s="229" t="s">
        <v>119</v>
      </c>
      <c r="F3" s="229"/>
      <c r="G3" s="229" t="s">
        <v>120</v>
      </c>
      <c r="H3" s="229" t="s">
        <v>121</v>
      </c>
      <c r="I3" s="229" t="s">
        <v>122</v>
      </c>
      <c r="J3" s="229" t="s">
        <v>123</v>
      </c>
      <c r="K3" s="228" t="s">
        <v>124</v>
      </c>
      <c r="L3" s="228" t="s">
        <v>125</v>
      </c>
      <c r="M3" s="228" t="s">
        <v>126</v>
      </c>
      <c r="N3" s="5"/>
      <c r="O3" s="39"/>
    </row>
    <row r="4" spans="1:37" ht="23.25" customHeight="1">
      <c r="A4" s="234" t="s">
        <v>127</v>
      </c>
      <c r="B4" s="103">
        <v>350910</v>
      </c>
      <c r="C4" s="103">
        <v>8559919</v>
      </c>
      <c r="D4" s="103">
        <v>8</v>
      </c>
      <c r="E4" s="103">
        <v>-2049069</v>
      </c>
      <c r="F4" s="103"/>
      <c r="G4" s="103">
        <v>144531</v>
      </c>
      <c r="H4" s="103">
        <v>-14412485</v>
      </c>
      <c r="I4" s="103">
        <v>64301</v>
      </c>
      <c r="J4" s="103">
        <v>7744838</v>
      </c>
      <c r="K4" s="103">
        <v>33398647</v>
      </c>
      <c r="L4" s="103">
        <v>40036191</v>
      </c>
      <c r="M4" s="103">
        <f>SUM(B4:L4)</f>
        <v>73837791</v>
      </c>
      <c r="N4" s="5"/>
      <c r="O4" s="42"/>
      <c r="P4" s="43"/>
      <c r="Q4" s="43"/>
      <c r="R4" s="42"/>
      <c r="S4" s="43"/>
      <c r="T4" s="43"/>
      <c r="U4" s="43"/>
      <c r="V4" s="43"/>
      <c r="W4" s="43"/>
      <c r="X4" s="43"/>
      <c r="Y4" s="43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75">
      <c r="A5" s="235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5"/>
      <c r="O5" s="44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230" t="s">
        <v>128</v>
      </c>
      <c r="B6" s="45">
        <v>0</v>
      </c>
      <c r="C6" s="45">
        <v>0</v>
      </c>
      <c r="D6" s="45">
        <v>0</v>
      </c>
      <c r="E6" s="45">
        <v>0</v>
      </c>
      <c r="F6" s="45"/>
      <c r="G6" s="45">
        <v>0</v>
      </c>
      <c r="H6" s="45">
        <v>0</v>
      </c>
      <c r="I6" s="45">
        <v>0</v>
      </c>
      <c r="J6" s="45">
        <v>0</v>
      </c>
      <c r="K6" s="45">
        <v>0</v>
      </c>
      <c r="L6" s="45">
        <v>70826085</v>
      </c>
      <c r="M6" s="45">
        <f>SUM(B6:L6)</f>
        <v>70826085</v>
      </c>
      <c r="N6" s="5"/>
      <c r="O6" s="44"/>
      <c r="P6" s="44"/>
      <c r="Q6" s="44"/>
      <c r="R6" s="44"/>
      <c r="S6" s="44"/>
      <c r="T6" s="44"/>
      <c r="U6" s="44"/>
      <c r="V6" s="44"/>
      <c r="W6" s="44"/>
      <c r="X6" s="46"/>
      <c r="Y6" s="46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231" t="s">
        <v>129</v>
      </c>
      <c r="B7" s="47">
        <v>0</v>
      </c>
      <c r="C7" s="47">
        <v>0</v>
      </c>
      <c r="D7" s="47">
        <v>0</v>
      </c>
      <c r="E7" s="47">
        <v>120641</v>
      </c>
      <c r="F7" s="47"/>
      <c r="G7" s="101">
        <v>18294</v>
      </c>
      <c r="H7" s="101">
        <v>-12587074</v>
      </c>
      <c r="I7" s="101">
        <v>-955989</v>
      </c>
      <c r="J7" s="101">
        <v>0</v>
      </c>
      <c r="K7" s="101">
        <v>0</v>
      </c>
      <c r="L7" s="101">
        <v>0</v>
      </c>
      <c r="M7" s="101">
        <f>SUM(B7:L7)</f>
        <v>-13404128</v>
      </c>
      <c r="N7" s="5"/>
      <c r="O7" s="44"/>
      <c r="P7" s="44"/>
      <c r="Q7" s="44"/>
      <c r="R7" s="44"/>
      <c r="S7" s="46"/>
      <c r="T7" s="46"/>
      <c r="U7" s="46"/>
      <c r="V7" s="44"/>
      <c r="W7" s="44"/>
      <c r="X7" s="44"/>
      <c r="Y7" s="46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232" t="s">
        <v>108</v>
      </c>
      <c r="B8" s="45">
        <v>0</v>
      </c>
      <c r="C8" s="45">
        <v>0</v>
      </c>
      <c r="D8" s="45">
        <v>0</v>
      </c>
      <c r="E8" s="45">
        <v>120641</v>
      </c>
      <c r="F8" s="45"/>
      <c r="G8" s="100">
        <v>18294</v>
      </c>
      <c r="H8" s="100">
        <v>-12587074</v>
      </c>
      <c r="I8" s="100">
        <v>-955989</v>
      </c>
      <c r="J8" s="45">
        <v>0</v>
      </c>
      <c r="K8" s="45">
        <v>0</v>
      </c>
      <c r="L8" s="45">
        <v>70826085</v>
      </c>
      <c r="M8" s="45">
        <f>+SUM(B8:L8)</f>
        <v>57421957</v>
      </c>
      <c r="N8" s="5"/>
      <c r="O8" s="48"/>
      <c r="P8" s="44"/>
      <c r="Q8" s="44"/>
      <c r="R8" s="44"/>
      <c r="S8" s="46"/>
      <c r="T8" s="46"/>
      <c r="U8" s="46"/>
      <c r="V8" s="44"/>
      <c r="W8" s="44"/>
      <c r="X8" s="46"/>
      <c r="Y8" s="46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230" t="s">
        <v>130</v>
      </c>
      <c r="B9" s="45">
        <v>0</v>
      </c>
      <c r="C9" s="45">
        <v>0</v>
      </c>
      <c r="D9" s="45">
        <v>0</v>
      </c>
      <c r="E9" s="45">
        <v>0</v>
      </c>
      <c r="F9" s="45"/>
      <c r="G9" s="45">
        <v>0</v>
      </c>
      <c r="H9" s="45">
        <v>0</v>
      </c>
      <c r="I9" s="45">
        <v>0</v>
      </c>
      <c r="J9" s="45">
        <v>0</v>
      </c>
      <c r="K9" s="100">
        <v>40036191</v>
      </c>
      <c r="L9" s="100">
        <v>-40036191</v>
      </c>
      <c r="M9" s="45">
        <f>+SUM(B9:L9)</f>
        <v>0</v>
      </c>
      <c r="N9" s="5"/>
      <c r="O9" s="44"/>
      <c r="P9" s="44"/>
      <c r="Q9" s="44"/>
      <c r="R9" s="44"/>
      <c r="S9" s="44"/>
      <c r="T9" s="44"/>
      <c r="U9" s="44"/>
      <c r="V9" s="46"/>
      <c r="W9" s="46"/>
      <c r="X9" s="46"/>
      <c r="Y9" s="44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231" t="s">
        <v>131</v>
      </c>
      <c r="B10" s="45">
        <v>0</v>
      </c>
      <c r="C10" s="45">
        <v>0</v>
      </c>
      <c r="D10" s="45">
        <v>0</v>
      </c>
      <c r="E10" s="45">
        <v>0</v>
      </c>
      <c r="F10" s="45"/>
      <c r="G10" s="45">
        <v>0</v>
      </c>
      <c r="H10" s="47">
        <v>0</v>
      </c>
      <c r="I10" s="47">
        <v>0</v>
      </c>
      <c r="J10" s="47">
        <v>748164</v>
      </c>
      <c r="K10" s="101">
        <v>-26600348</v>
      </c>
      <c r="L10" s="101">
        <v>0</v>
      </c>
      <c r="M10" s="101">
        <f>+SUM(B10:L10)</f>
        <v>-25852184</v>
      </c>
      <c r="N10" s="5"/>
      <c r="O10" s="44"/>
      <c r="P10" s="44"/>
      <c r="Q10" s="44"/>
      <c r="R10" s="44"/>
      <c r="S10" s="44"/>
      <c r="T10" s="44"/>
      <c r="U10" s="44"/>
      <c r="V10" s="44"/>
      <c r="W10" s="46"/>
      <c r="X10" s="44"/>
      <c r="Y10" s="46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234" t="s">
        <v>134</v>
      </c>
      <c r="B11" s="40">
        <f>B8+B9+B10+B4</f>
        <v>350910</v>
      </c>
      <c r="C11" s="40">
        <f>C8+C9+C10+C4</f>
        <v>8559919</v>
      </c>
      <c r="D11" s="40">
        <f>D8+D9+D10+D4</f>
        <v>8</v>
      </c>
      <c r="E11" s="41">
        <f t="shared" ref="E11:M11" si="0">E8+E9+E10+E4</f>
        <v>-1928428</v>
      </c>
      <c r="F11" s="41"/>
      <c r="G11" s="40">
        <f>G8+G9+G10+G4</f>
        <v>162825</v>
      </c>
      <c r="H11" s="103">
        <f t="shared" si="0"/>
        <v>-26999559</v>
      </c>
      <c r="I11" s="103">
        <f t="shared" si="0"/>
        <v>-891688</v>
      </c>
      <c r="J11" s="103">
        <f t="shared" si="0"/>
        <v>8493002</v>
      </c>
      <c r="K11" s="103">
        <f t="shared" si="0"/>
        <v>46834490</v>
      </c>
      <c r="L11" s="103">
        <f t="shared" si="0"/>
        <v>70826085</v>
      </c>
      <c r="M11" s="49">
        <f t="shared" si="0"/>
        <v>105407564</v>
      </c>
      <c r="N11" s="5"/>
      <c r="O11" s="48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52"/>
      <c r="B12" s="52"/>
      <c r="C12" s="52"/>
      <c r="D12" s="52"/>
      <c r="E12" s="29"/>
      <c r="F12" s="29"/>
      <c r="G12" s="52"/>
      <c r="H12" s="29"/>
      <c r="I12" s="29"/>
      <c r="J12" s="29"/>
      <c r="K12" s="29"/>
      <c r="L12" s="29"/>
      <c r="M12" s="29"/>
      <c r="N12" s="5"/>
      <c r="O12" s="42"/>
      <c r="P12" s="43"/>
      <c r="Q12" s="43"/>
      <c r="R12" s="42"/>
      <c r="S12" s="43"/>
      <c r="T12" s="43"/>
      <c r="U12" s="43"/>
      <c r="V12" s="43"/>
      <c r="W12" s="43"/>
      <c r="X12" s="43"/>
      <c r="Y12" s="43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234" t="s">
        <v>132</v>
      </c>
      <c r="B13" s="103">
        <v>350910</v>
      </c>
      <c r="C13" s="103">
        <v>8559919</v>
      </c>
      <c r="D13" s="103">
        <v>8</v>
      </c>
      <c r="E13" s="103">
        <v>-1928428</v>
      </c>
      <c r="F13" s="103"/>
      <c r="G13" s="103">
        <v>162825</v>
      </c>
      <c r="H13" s="103">
        <v>-26999559</v>
      </c>
      <c r="I13" s="103">
        <v>-891688</v>
      </c>
      <c r="J13" s="103">
        <v>8493002</v>
      </c>
      <c r="K13" s="103">
        <v>46834490</v>
      </c>
      <c r="L13" s="103">
        <v>70826085</v>
      </c>
      <c r="M13" s="103">
        <f>+SUM(B13:L13)</f>
        <v>105407564</v>
      </c>
      <c r="N13" s="5"/>
      <c r="O13" s="48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235"/>
      <c r="B14" s="50"/>
      <c r="C14" s="50"/>
      <c r="D14" s="50"/>
      <c r="E14" s="51"/>
      <c r="F14" s="51"/>
      <c r="G14" s="50"/>
      <c r="H14" s="51"/>
      <c r="I14" s="51"/>
      <c r="J14" s="51"/>
      <c r="K14" s="51"/>
      <c r="L14" s="51"/>
      <c r="M14" s="51"/>
      <c r="N14" s="5"/>
      <c r="O14" s="48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75">
      <c r="A15" s="230" t="s">
        <v>133</v>
      </c>
      <c r="B15" s="100">
        <v>0</v>
      </c>
      <c r="C15" s="100">
        <v>0</v>
      </c>
      <c r="D15" s="100">
        <v>0</v>
      </c>
      <c r="E15" s="100">
        <v>0</v>
      </c>
      <c r="F15" s="100"/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0">
        <v>38863566</v>
      </c>
      <c r="M15" s="100">
        <f>+SUM(B15:L15)</f>
        <v>38863566</v>
      </c>
      <c r="N15" s="5"/>
      <c r="O15" s="42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231" t="s">
        <v>129</v>
      </c>
      <c r="B16" s="101">
        <v>0</v>
      </c>
      <c r="C16" s="101">
        <v>0</v>
      </c>
      <c r="D16" s="101">
        <v>0</v>
      </c>
      <c r="E16" s="101">
        <v>-467978</v>
      </c>
      <c r="F16" s="101"/>
      <c r="G16" s="101">
        <v>38884</v>
      </c>
      <c r="H16" s="101">
        <v>2165836</v>
      </c>
      <c r="I16" s="101">
        <v>-7254523</v>
      </c>
      <c r="J16" s="101">
        <v>0</v>
      </c>
      <c r="K16" s="101">
        <v>0</v>
      </c>
      <c r="L16" s="101">
        <v>0</v>
      </c>
      <c r="M16" s="101">
        <f>+SUM(B16:L16)</f>
        <v>-5517781</v>
      </c>
      <c r="N16" s="5"/>
      <c r="O16" s="42"/>
      <c r="P16" s="43"/>
      <c r="Q16" s="43"/>
      <c r="R16" s="42"/>
      <c r="S16" s="43"/>
      <c r="T16" s="43"/>
      <c r="U16" s="43"/>
      <c r="V16" s="43"/>
      <c r="W16" s="43"/>
      <c r="X16" s="43"/>
      <c r="Y16" s="43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75">
      <c r="A17" s="230" t="s">
        <v>108</v>
      </c>
      <c r="B17" s="100">
        <v>0</v>
      </c>
      <c r="C17" s="100">
        <v>0</v>
      </c>
      <c r="D17" s="100">
        <v>0</v>
      </c>
      <c r="E17" s="100">
        <v>-467978</v>
      </c>
      <c r="F17" s="100"/>
      <c r="G17" s="100">
        <v>38884</v>
      </c>
      <c r="H17" s="100">
        <v>2165836</v>
      </c>
      <c r="I17" s="100">
        <v>-7254523</v>
      </c>
      <c r="J17" s="100">
        <v>0</v>
      </c>
      <c r="K17" s="100">
        <v>0</v>
      </c>
      <c r="L17" s="100">
        <v>38863566</v>
      </c>
      <c r="M17" s="100">
        <f>+SUM(B17:L17)</f>
        <v>33345785</v>
      </c>
      <c r="N17" s="5"/>
      <c r="O17" s="48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230" t="s">
        <v>130</v>
      </c>
      <c r="B18" s="45">
        <v>0</v>
      </c>
      <c r="C18" s="45">
        <v>0</v>
      </c>
      <c r="D18" s="45">
        <v>0</v>
      </c>
      <c r="E18" s="45">
        <v>0</v>
      </c>
      <c r="F18" s="45"/>
      <c r="G18" s="100">
        <v>0</v>
      </c>
      <c r="H18" s="100">
        <v>0</v>
      </c>
      <c r="I18" s="100">
        <v>0</v>
      </c>
      <c r="J18" s="100">
        <v>0</v>
      </c>
      <c r="K18" s="100">
        <v>70826085</v>
      </c>
      <c r="L18" s="100">
        <v>-70826085</v>
      </c>
      <c r="M18" s="45">
        <f>+SUM(B18:L18)</f>
        <v>0</v>
      </c>
      <c r="N18" s="5"/>
      <c r="O18" s="44"/>
      <c r="P18" s="44"/>
      <c r="Q18" s="44"/>
      <c r="R18" s="44"/>
      <c r="S18" s="44"/>
      <c r="T18" s="44"/>
      <c r="U18" s="44"/>
      <c r="V18" s="44"/>
      <c r="W18" s="44"/>
      <c r="X18" s="46"/>
      <c r="Y18" s="46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231" t="s">
        <v>131</v>
      </c>
      <c r="B19" s="45">
        <v>0</v>
      </c>
      <c r="C19" s="45">
        <v>0</v>
      </c>
      <c r="D19" s="45">
        <v>0</v>
      </c>
      <c r="E19" s="45">
        <v>0</v>
      </c>
      <c r="F19" s="45"/>
      <c r="G19" s="45">
        <v>0</v>
      </c>
      <c r="H19" s="45">
        <v>0</v>
      </c>
      <c r="I19" s="45">
        <v>0</v>
      </c>
      <c r="J19" s="45">
        <v>790315</v>
      </c>
      <c r="K19" s="45">
        <v>-24320176</v>
      </c>
      <c r="L19" s="45">
        <v>0</v>
      </c>
      <c r="M19" s="45">
        <f>+SUM(B19:L19)</f>
        <v>-23529861</v>
      </c>
      <c r="N19" s="5"/>
      <c r="O19" s="44"/>
      <c r="P19" s="44"/>
      <c r="Q19" s="44"/>
      <c r="R19" s="44"/>
      <c r="S19" s="46"/>
      <c r="T19" s="46"/>
      <c r="U19" s="46"/>
      <c r="V19" s="44"/>
      <c r="W19" s="44"/>
      <c r="X19" s="44"/>
      <c r="Y19" s="46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 s="53" customFormat="1" ht="23.25" customHeight="1">
      <c r="A20" s="234" t="s">
        <v>135</v>
      </c>
      <c r="B20" s="102">
        <f>+B13+B17+B18+B19</f>
        <v>350910</v>
      </c>
      <c r="C20" s="102">
        <f t="shared" ref="C20:M20" si="1">+C13+C17+C18+C19</f>
        <v>8559919</v>
      </c>
      <c r="D20" s="102">
        <f t="shared" si="1"/>
        <v>8</v>
      </c>
      <c r="E20" s="102">
        <f t="shared" si="1"/>
        <v>-2396406</v>
      </c>
      <c r="F20" s="102"/>
      <c r="G20" s="102">
        <f>+G13+G17+G18+G19</f>
        <v>201709</v>
      </c>
      <c r="H20" s="102">
        <f t="shared" si="1"/>
        <v>-24833723</v>
      </c>
      <c r="I20" s="102">
        <f t="shared" si="1"/>
        <v>-8146211</v>
      </c>
      <c r="J20" s="102">
        <f t="shared" si="1"/>
        <v>9283317</v>
      </c>
      <c r="K20" s="102">
        <f t="shared" si="1"/>
        <v>93340399</v>
      </c>
      <c r="L20" s="102">
        <f t="shared" si="1"/>
        <v>38863566</v>
      </c>
      <c r="M20" s="102">
        <f t="shared" si="1"/>
        <v>115223488</v>
      </c>
      <c r="N20" s="5"/>
      <c r="O20" s="48"/>
      <c r="P20" s="44"/>
      <c r="Q20" s="44"/>
      <c r="R20" s="44"/>
      <c r="S20" s="46"/>
      <c r="T20" s="46"/>
      <c r="U20" s="46"/>
      <c r="V20" s="44"/>
      <c r="W20" s="44"/>
      <c r="X20" s="46"/>
      <c r="Y20" s="46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O21" s="44"/>
      <c r="P21" s="44"/>
      <c r="Q21" s="44"/>
      <c r="R21" s="44"/>
      <c r="S21" s="44"/>
      <c r="T21" s="44"/>
      <c r="U21" s="44"/>
      <c r="V21" s="46"/>
      <c r="W21" s="46"/>
      <c r="X21" s="46"/>
      <c r="Y21" s="44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D22" s="56"/>
      <c r="O22" s="44"/>
      <c r="P22" s="44"/>
      <c r="Q22" s="44"/>
      <c r="R22" s="44"/>
      <c r="S22" s="44"/>
      <c r="T22" s="44"/>
      <c r="U22" s="44"/>
      <c r="V22" s="44"/>
      <c r="W22" s="46"/>
      <c r="X22" s="44"/>
      <c r="Y22" s="46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 ht="12.7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O23" s="44"/>
      <c r="P23"/>
      <c r="Q23"/>
      <c r="R23"/>
      <c r="S23"/>
      <c r="T23"/>
      <c r="U23"/>
      <c r="V23"/>
      <c r="W23"/>
      <c r="X23"/>
      <c r="Y23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>
      <c r="O24" s="42"/>
      <c r="P24" s="43"/>
      <c r="Q24" s="43"/>
      <c r="R24" s="42"/>
      <c r="S24" s="43"/>
      <c r="T24" s="43"/>
      <c r="U24" s="43"/>
      <c r="V24" s="43"/>
      <c r="W24" s="43"/>
      <c r="X24" s="43"/>
      <c r="Y24" s="43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D25" s="56"/>
    </row>
    <row r="26" spans="1:36">
      <c r="D26" s="56"/>
    </row>
    <row r="27" spans="1:36">
      <c r="D27" s="56"/>
    </row>
    <row r="28" spans="1:36">
      <c r="D28" s="56"/>
    </row>
    <row r="29" spans="1:36">
      <c r="D29" s="56"/>
    </row>
    <row r="31" spans="1:36">
      <c r="D31" s="56"/>
    </row>
    <row r="32" spans="1:36">
      <c r="D32" s="56"/>
    </row>
    <row r="36" spans="3:4">
      <c r="D36" s="57"/>
    </row>
    <row r="37" spans="3:4">
      <c r="C37" s="58"/>
      <c r="D37" s="59"/>
    </row>
    <row r="38" spans="3:4">
      <c r="C38" s="58"/>
      <c r="D38" s="59"/>
    </row>
    <row r="39" spans="3:4">
      <c r="C39" s="58"/>
      <c r="D39" s="59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3"/>
  <sheetViews>
    <sheetView showGridLines="0" tabSelected="1" view="pageBreakPreview" zoomScale="115" zoomScaleNormal="85" zoomScaleSheetLayoutView="115" workbookViewId="0">
      <selection activeCell="C8" sqref="C8"/>
    </sheetView>
  </sheetViews>
  <sheetFormatPr defaultRowHeight="12"/>
  <cols>
    <col min="1" max="1" width="64.42578125" style="7" customWidth="1"/>
    <col min="2" max="2" width="10.85546875" style="8" customWidth="1"/>
    <col min="3" max="3" width="21.140625" style="8" customWidth="1"/>
    <col min="4" max="4" width="21.140625" style="37" customWidth="1"/>
    <col min="5" max="5" width="12.5703125" style="1" bestFit="1" customWidth="1"/>
    <col min="6" max="6" width="11.42578125" style="7" bestFit="1" customWidth="1"/>
    <col min="7" max="7" width="56.7109375" style="7" bestFit="1" customWidth="1"/>
    <col min="8" max="10" width="9.140625" style="8"/>
    <col min="11" max="250" width="9.140625" style="7"/>
    <col min="251" max="251" width="46" style="7" customWidth="1"/>
    <col min="252" max="252" width="18.85546875" style="7" customWidth="1"/>
    <col min="253" max="254" width="15" style="7" customWidth="1"/>
    <col min="255" max="506" width="9.140625" style="7"/>
    <col min="507" max="507" width="46" style="7" customWidth="1"/>
    <col min="508" max="508" width="18.85546875" style="7" customWidth="1"/>
    <col min="509" max="510" width="15" style="7" customWidth="1"/>
    <col min="511" max="762" width="9.140625" style="7"/>
    <col min="763" max="763" width="46" style="7" customWidth="1"/>
    <col min="764" max="764" width="18.85546875" style="7" customWidth="1"/>
    <col min="765" max="766" width="15" style="7" customWidth="1"/>
    <col min="767" max="1018" width="9.140625" style="7"/>
    <col min="1019" max="1019" width="46" style="7" customWidth="1"/>
    <col min="1020" max="1020" width="18.85546875" style="7" customWidth="1"/>
    <col min="1021" max="1022" width="15" style="7" customWidth="1"/>
    <col min="1023" max="1274" width="9.140625" style="7"/>
    <col min="1275" max="1275" width="46" style="7" customWidth="1"/>
    <col min="1276" max="1276" width="18.85546875" style="7" customWidth="1"/>
    <col min="1277" max="1278" width="15" style="7" customWidth="1"/>
    <col min="1279" max="1530" width="9.140625" style="7"/>
    <col min="1531" max="1531" width="46" style="7" customWidth="1"/>
    <col min="1532" max="1532" width="18.85546875" style="7" customWidth="1"/>
    <col min="1533" max="1534" width="15" style="7" customWidth="1"/>
    <col min="1535" max="1786" width="9.140625" style="7"/>
    <col min="1787" max="1787" width="46" style="7" customWidth="1"/>
    <col min="1788" max="1788" width="18.85546875" style="7" customWidth="1"/>
    <col min="1789" max="1790" width="15" style="7" customWidth="1"/>
    <col min="1791" max="2042" width="9.140625" style="7"/>
    <col min="2043" max="2043" width="46" style="7" customWidth="1"/>
    <col min="2044" max="2044" width="18.85546875" style="7" customWidth="1"/>
    <col min="2045" max="2046" width="15" style="7" customWidth="1"/>
    <col min="2047" max="2298" width="9.140625" style="7"/>
    <col min="2299" max="2299" width="46" style="7" customWidth="1"/>
    <col min="2300" max="2300" width="18.85546875" style="7" customWidth="1"/>
    <col min="2301" max="2302" width="15" style="7" customWidth="1"/>
    <col min="2303" max="2554" width="9.140625" style="7"/>
    <col min="2555" max="2555" width="46" style="7" customWidth="1"/>
    <col min="2556" max="2556" width="18.85546875" style="7" customWidth="1"/>
    <col min="2557" max="2558" width="15" style="7" customWidth="1"/>
    <col min="2559" max="2810" width="9.140625" style="7"/>
    <col min="2811" max="2811" width="46" style="7" customWidth="1"/>
    <col min="2812" max="2812" width="18.85546875" style="7" customWidth="1"/>
    <col min="2813" max="2814" width="15" style="7" customWidth="1"/>
    <col min="2815" max="3066" width="9.140625" style="7"/>
    <col min="3067" max="3067" width="46" style="7" customWidth="1"/>
    <col min="3068" max="3068" width="18.85546875" style="7" customWidth="1"/>
    <col min="3069" max="3070" width="15" style="7" customWidth="1"/>
    <col min="3071" max="3322" width="9.140625" style="7"/>
    <col min="3323" max="3323" width="46" style="7" customWidth="1"/>
    <col min="3324" max="3324" width="18.85546875" style="7" customWidth="1"/>
    <col min="3325" max="3326" width="15" style="7" customWidth="1"/>
    <col min="3327" max="3578" width="9.140625" style="7"/>
    <col min="3579" max="3579" width="46" style="7" customWidth="1"/>
    <col min="3580" max="3580" width="18.85546875" style="7" customWidth="1"/>
    <col min="3581" max="3582" width="15" style="7" customWidth="1"/>
    <col min="3583" max="3834" width="9.140625" style="7"/>
    <col min="3835" max="3835" width="46" style="7" customWidth="1"/>
    <col min="3836" max="3836" width="18.85546875" style="7" customWidth="1"/>
    <col min="3837" max="3838" width="15" style="7" customWidth="1"/>
    <col min="3839" max="4090" width="9.140625" style="7"/>
    <col min="4091" max="4091" width="46" style="7" customWidth="1"/>
    <col min="4092" max="4092" width="18.85546875" style="7" customWidth="1"/>
    <col min="4093" max="4094" width="15" style="7" customWidth="1"/>
    <col min="4095" max="4346" width="9.140625" style="7"/>
    <col min="4347" max="4347" width="46" style="7" customWidth="1"/>
    <col min="4348" max="4348" width="18.85546875" style="7" customWidth="1"/>
    <col min="4349" max="4350" width="15" style="7" customWidth="1"/>
    <col min="4351" max="4602" width="9.140625" style="7"/>
    <col min="4603" max="4603" width="46" style="7" customWidth="1"/>
    <col min="4604" max="4604" width="18.85546875" style="7" customWidth="1"/>
    <col min="4605" max="4606" width="15" style="7" customWidth="1"/>
    <col min="4607" max="4858" width="9.140625" style="7"/>
    <col min="4859" max="4859" width="46" style="7" customWidth="1"/>
    <col min="4860" max="4860" width="18.85546875" style="7" customWidth="1"/>
    <col min="4861" max="4862" width="15" style="7" customWidth="1"/>
    <col min="4863" max="5114" width="9.140625" style="7"/>
    <col min="5115" max="5115" width="46" style="7" customWidth="1"/>
    <col min="5116" max="5116" width="18.85546875" style="7" customWidth="1"/>
    <col min="5117" max="5118" width="15" style="7" customWidth="1"/>
    <col min="5119" max="5370" width="9.140625" style="7"/>
    <col min="5371" max="5371" width="46" style="7" customWidth="1"/>
    <col min="5372" max="5372" width="18.85546875" style="7" customWidth="1"/>
    <col min="5373" max="5374" width="15" style="7" customWidth="1"/>
    <col min="5375" max="5626" width="9.140625" style="7"/>
    <col min="5627" max="5627" width="46" style="7" customWidth="1"/>
    <col min="5628" max="5628" width="18.85546875" style="7" customWidth="1"/>
    <col min="5629" max="5630" width="15" style="7" customWidth="1"/>
    <col min="5631" max="5882" width="9.140625" style="7"/>
    <col min="5883" max="5883" width="46" style="7" customWidth="1"/>
    <col min="5884" max="5884" width="18.85546875" style="7" customWidth="1"/>
    <col min="5885" max="5886" width="15" style="7" customWidth="1"/>
    <col min="5887" max="6138" width="9.140625" style="7"/>
    <col min="6139" max="6139" width="46" style="7" customWidth="1"/>
    <col min="6140" max="6140" width="18.85546875" style="7" customWidth="1"/>
    <col min="6141" max="6142" width="15" style="7" customWidth="1"/>
    <col min="6143" max="6394" width="9.140625" style="7"/>
    <col min="6395" max="6395" width="46" style="7" customWidth="1"/>
    <col min="6396" max="6396" width="18.85546875" style="7" customWidth="1"/>
    <col min="6397" max="6398" width="15" style="7" customWidth="1"/>
    <col min="6399" max="6650" width="9.140625" style="7"/>
    <col min="6651" max="6651" width="46" style="7" customWidth="1"/>
    <col min="6652" max="6652" width="18.85546875" style="7" customWidth="1"/>
    <col min="6653" max="6654" width="15" style="7" customWidth="1"/>
    <col min="6655" max="6906" width="9.140625" style="7"/>
    <col min="6907" max="6907" width="46" style="7" customWidth="1"/>
    <col min="6908" max="6908" width="18.85546875" style="7" customWidth="1"/>
    <col min="6909" max="6910" width="15" style="7" customWidth="1"/>
    <col min="6911" max="7162" width="9.140625" style="7"/>
    <col min="7163" max="7163" width="46" style="7" customWidth="1"/>
    <col min="7164" max="7164" width="18.85546875" style="7" customWidth="1"/>
    <col min="7165" max="7166" width="15" style="7" customWidth="1"/>
    <col min="7167" max="7418" width="9.140625" style="7"/>
    <col min="7419" max="7419" width="46" style="7" customWidth="1"/>
    <col min="7420" max="7420" width="18.85546875" style="7" customWidth="1"/>
    <col min="7421" max="7422" width="15" style="7" customWidth="1"/>
    <col min="7423" max="7674" width="9.140625" style="7"/>
    <col min="7675" max="7675" width="46" style="7" customWidth="1"/>
    <col min="7676" max="7676" width="18.85546875" style="7" customWidth="1"/>
    <col min="7677" max="7678" width="15" style="7" customWidth="1"/>
    <col min="7679" max="7930" width="9.140625" style="7"/>
    <col min="7931" max="7931" width="46" style="7" customWidth="1"/>
    <col min="7932" max="7932" width="18.85546875" style="7" customWidth="1"/>
    <col min="7933" max="7934" width="15" style="7" customWidth="1"/>
    <col min="7935" max="8186" width="9.140625" style="7"/>
    <col min="8187" max="8187" width="46" style="7" customWidth="1"/>
    <col min="8188" max="8188" width="18.85546875" style="7" customWidth="1"/>
    <col min="8189" max="8190" width="15" style="7" customWidth="1"/>
    <col min="8191" max="8442" width="9.140625" style="7"/>
    <col min="8443" max="8443" width="46" style="7" customWidth="1"/>
    <col min="8444" max="8444" width="18.85546875" style="7" customWidth="1"/>
    <col min="8445" max="8446" width="15" style="7" customWidth="1"/>
    <col min="8447" max="8698" width="9.140625" style="7"/>
    <col min="8699" max="8699" width="46" style="7" customWidth="1"/>
    <col min="8700" max="8700" width="18.85546875" style="7" customWidth="1"/>
    <col min="8701" max="8702" width="15" style="7" customWidth="1"/>
    <col min="8703" max="8954" width="9.140625" style="7"/>
    <col min="8955" max="8955" width="46" style="7" customWidth="1"/>
    <col min="8956" max="8956" width="18.85546875" style="7" customWidth="1"/>
    <col min="8957" max="8958" width="15" style="7" customWidth="1"/>
    <col min="8959" max="9210" width="9.140625" style="7"/>
    <col min="9211" max="9211" width="46" style="7" customWidth="1"/>
    <col min="9212" max="9212" width="18.85546875" style="7" customWidth="1"/>
    <col min="9213" max="9214" width="15" style="7" customWidth="1"/>
    <col min="9215" max="9466" width="9.140625" style="7"/>
    <col min="9467" max="9467" width="46" style="7" customWidth="1"/>
    <col min="9468" max="9468" width="18.85546875" style="7" customWidth="1"/>
    <col min="9469" max="9470" width="15" style="7" customWidth="1"/>
    <col min="9471" max="9722" width="9.140625" style="7"/>
    <col min="9723" max="9723" width="46" style="7" customWidth="1"/>
    <col min="9724" max="9724" width="18.85546875" style="7" customWidth="1"/>
    <col min="9725" max="9726" width="15" style="7" customWidth="1"/>
    <col min="9727" max="9978" width="9.140625" style="7"/>
    <col min="9979" max="9979" width="46" style="7" customWidth="1"/>
    <col min="9980" max="9980" width="18.85546875" style="7" customWidth="1"/>
    <col min="9981" max="9982" width="15" style="7" customWidth="1"/>
    <col min="9983" max="10234" width="9.140625" style="7"/>
    <col min="10235" max="10235" width="46" style="7" customWidth="1"/>
    <col min="10236" max="10236" width="18.85546875" style="7" customWidth="1"/>
    <col min="10237" max="10238" width="15" style="7" customWidth="1"/>
    <col min="10239" max="10490" width="9.140625" style="7"/>
    <col min="10491" max="10491" width="46" style="7" customWidth="1"/>
    <col min="10492" max="10492" width="18.85546875" style="7" customWidth="1"/>
    <col min="10493" max="10494" width="15" style="7" customWidth="1"/>
    <col min="10495" max="10746" width="9.140625" style="7"/>
    <col min="10747" max="10747" width="46" style="7" customWidth="1"/>
    <col min="10748" max="10748" width="18.85546875" style="7" customWidth="1"/>
    <col min="10749" max="10750" width="15" style="7" customWidth="1"/>
    <col min="10751" max="11002" width="9.140625" style="7"/>
    <col min="11003" max="11003" width="46" style="7" customWidth="1"/>
    <col min="11004" max="11004" width="18.85546875" style="7" customWidth="1"/>
    <col min="11005" max="11006" width="15" style="7" customWidth="1"/>
    <col min="11007" max="11258" width="9.140625" style="7"/>
    <col min="11259" max="11259" width="46" style="7" customWidth="1"/>
    <col min="11260" max="11260" width="18.85546875" style="7" customWidth="1"/>
    <col min="11261" max="11262" width="15" style="7" customWidth="1"/>
    <col min="11263" max="11514" width="9.140625" style="7"/>
    <col min="11515" max="11515" width="46" style="7" customWidth="1"/>
    <col min="11516" max="11516" width="18.85546875" style="7" customWidth="1"/>
    <col min="11517" max="11518" width="15" style="7" customWidth="1"/>
    <col min="11519" max="11770" width="9.140625" style="7"/>
    <col min="11771" max="11771" width="46" style="7" customWidth="1"/>
    <col min="11772" max="11772" width="18.85546875" style="7" customWidth="1"/>
    <col min="11773" max="11774" width="15" style="7" customWidth="1"/>
    <col min="11775" max="12026" width="9.140625" style="7"/>
    <col min="12027" max="12027" width="46" style="7" customWidth="1"/>
    <col min="12028" max="12028" width="18.85546875" style="7" customWidth="1"/>
    <col min="12029" max="12030" width="15" style="7" customWidth="1"/>
    <col min="12031" max="12282" width="9.140625" style="7"/>
    <col min="12283" max="12283" width="46" style="7" customWidth="1"/>
    <col min="12284" max="12284" width="18.85546875" style="7" customWidth="1"/>
    <col min="12285" max="12286" width="15" style="7" customWidth="1"/>
    <col min="12287" max="12538" width="9.140625" style="7"/>
    <col min="12539" max="12539" width="46" style="7" customWidth="1"/>
    <col min="12540" max="12540" width="18.85546875" style="7" customWidth="1"/>
    <col min="12541" max="12542" width="15" style="7" customWidth="1"/>
    <col min="12543" max="12794" width="9.140625" style="7"/>
    <col min="12795" max="12795" width="46" style="7" customWidth="1"/>
    <col min="12796" max="12796" width="18.85546875" style="7" customWidth="1"/>
    <col min="12797" max="12798" width="15" style="7" customWidth="1"/>
    <col min="12799" max="13050" width="9.140625" style="7"/>
    <col min="13051" max="13051" width="46" style="7" customWidth="1"/>
    <col min="13052" max="13052" width="18.85546875" style="7" customWidth="1"/>
    <col min="13053" max="13054" width="15" style="7" customWidth="1"/>
    <col min="13055" max="13306" width="9.140625" style="7"/>
    <col min="13307" max="13307" width="46" style="7" customWidth="1"/>
    <col min="13308" max="13308" width="18.85546875" style="7" customWidth="1"/>
    <col min="13309" max="13310" width="15" style="7" customWidth="1"/>
    <col min="13311" max="13562" width="9.140625" style="7"/>
    <col min="13563" max="13563" width="46" style="7" customWidth="1"/>
    <col min="13564" max="13564" width="18.85546875" style="7" customWidth="1"/>
    <col min="13565" max="13566" width="15" style="7" customWidth="1"/>
    <col min="13567" max="13818" width="9.140625" style="7"/>
    <col min="13819" max="13819" width="46" style="7" customWidth="1"/>
    <col min="13820" max="13820" width="18.85546875" style="7" customWidth="1"/>
    <col min="13821" max="13822" width="15" style="7" customWidth="1"/>
    <col min="13823" max="14074" width="9.140625" style="7"/>
    <col min="14075" max="14075" width="46" style="7" customWidth="1"/>
    <col min="14076" max="14076" width="18.85546875" style="7" customWidth="1"/>
    <col min="14077" max="14078" width="15" style="7" customWidth="1"/>
    <col min="14079" max="14330" width="9.140625" style="7"/>
    <col min="14331" max="14331" width="46" style="7" customWidth="1"/>
    <col min="14332" max="14332" width="18.85546875" style="7" customWidth="1"/>
    <col min="14333" max="14334" width="15" style="7" customWidth="1"/>
    <col min="14335" max="14586" width="9.140625" style="7"/>
    <col min="14587" max="14587" width="46" style="7" customWidth="1"/>
    <col min="14588" max="14588" width="18.85546875" style="7" customWidth="1"/>
    <col min="14589" max="14590" width="15" style="7" customWidth="1"/>
    <col min="14591" max="14842" width="9.140625" style="7"/>
    <col min="14843" max="14843" width="46" style="7" customWidth="1"/>
    <col min="14844" max="14844" width="18.85546875" style="7" customWidth="1"/>
    <col min="14845" max="14846" width="15" style="7" customWidth="1"/>
    <col min="14847" max="15098" width="9.140625" style="7"/>
    <col min="15099" max="15099" width="46" style="7" customWidth="1"/>
    <col min="15100" max="15100" width="18.85546875" style="7" customWidth="1"/>
    <col min="15101" max="15102" width="15" style="7" customWidth="1"/>
    <col min="15103" max="15354" width="9.140625" style="7"/>
    <col min="15355" max="15355" width="46" style="7" customWidth="1"/>
    <col min="15356" max="15356" width="18.85546875" style="7" customWidth="1"/>
    <col min="15357" max="15358" width="15" style="7" customWidth="1"/>
    <col min="15359" max="15610" width="9.140625" style="7"/>
    <col min="15611" max="15611" width="46" style="7" customWidth="1"/>
    <col min="15612" max="15612" width="18.85546875" style="7" customWidth="1"/>
    <col min="15613" max="15614" width="15" style="7" customWidth="1"/>
    <col min="15615" max="15866" width="9.140625" style="7"/>
    <col min="15867" max="15867" width="46" style="7" customWidth="1"/>
    <col min="15868" max="15868" width="18.85546875" style="7" customWidth="1"/>
    <col min="15869" max="15870" width="15" style="7" customWidth="1"/>
    <col min="15871" max="16122" width="9.140625" style="7"/>
    <col min="16123" max="16123" width="46" style="7" customWidth="1"/>
    <col min="16124" max="16124" width="18.85546875" style="7" customWidth="1"/>
    <col min="16125" max="16126" width="15" style="7" customWidth="1"/>
    <col min="16127" max="16384" width="9.140625" style="7"/>
  </cols>
  <sheetData>
    <row r="1" spans="1:16" ht="27.75" customHeight="1" thickBot="1">
      <c r="A1" s="246" t="s">
        <v>136</v>
      </c>
      <c r="B1" s="247"/>
      <c r="C1" s="247"/>
      <c r="D1" s="247"/>
      <c r="K1" s="9"/>
    </row>
    <row r="2" spans="1:16" ht="64.5" customHeight="1">
      <c r="A2" s="164" t="s">
        <v>10</v>
      </c>
      <c r="B2" s="174" t="s">
        <v>137</v>
      </c>
      <c r="C2" s="172" t="s">
        <v>6</v>
      </c>
      <c r="D2" s="172" t="s">
        <v>5</v>
      </c>
    </row>
    <row r="3" spans="1:16">
      <c r="A3" s="99"/>
      <c r="B3" s="97"/>
      <c r="C3" s="67" t="s">
        <v>7</v>
      </c>
      <c r="D3" s="67" t="s">
        <v>8</v>
      </c>
    </row>
    <row r="4" spans="1:16" ht="12.7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75">
      <c r="A5" s="236" t="s">
        <v>138</v>
      </c>
      <c r="B5" s="13"/>
      <c r="C5" s="167">
        <f>+SUM(C32:C38)</f>
        <v>33608162</v>
      </c>
      <c r="D5" s="167">
        <f>+SUM(D32:D38)</f>
        <v>72268433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75">
      <c r="A6" s="237" t="s">
        <v>71</v>
      </c>
      <c r="B6" s="19"/>
      <c r="C6" s="20">
        <v>38863566</v>
      </c>
      <c r="D6" s="20">
        <v>70826085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75">
      <c r="A7" s="236" t="s">
        <v>139</v>
      </c>
      <c r="B7" s="13"/>
      <c r="C7" s="16">
        <f>+SUM(C8:C23)</f>
        <v>11051974</v>
      </c>
      <c r="D7" s="16">
        <f>+SUM(D8:D23)</f>
        <v>15395526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75">
      <c r="A8" s="237" t="s">
        <v>140</v>
      </c>
      <c r="B8" s="13" t="s">
        <v>3</v>
      </c>
      <c r="C8" s="100">
        <v>10712444</v>
      </c>
      <c r="D8" s="100">
        <v>8756155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75">
      <c r="A9" s="237" t="s">
        <v>141</v>
      </c>
      <c r="B9" s="13">
        <v>9</v>
      </c>
      <c r="C9" s="100">
        <v>707828</v>
      </c>
      <c r="D9" s="100">
        <v>16495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237" t="s">
        <v>142</v>
      </c>
      <c r="B10" s="13"/>
      <c r="C10" s="100">
        <v>726076</v>
      </c>
      <c r="D10" s="100">
        <v>619429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75">
      <c r="A11" s="237" t="s">
        <v>143</v>
      </c>
      <c r="B11" s="13">
        <v>13</v>
      </c>
      <c r="C11" s="100">
        <v>204990</v>
      </c>
      <c r="D11" s="100">
        <v>135923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75">
      <c r="A12" s="237" t="s">
        <v>144</v>
      </c>
      <c r="B12" s="13">
        <v>13</v>
      </c>
      <c r="C12" s="100">
        <v>3905867</v>
      </c>
      <c r="D12" s="100">
        <v>4013098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75">
      <c r="A13" s="237" t="s">
        <v>145</v>
      </c>
      <c r="B13" s="13"/>
      <c r="C13" s="100">
        <v>224811</v>
      </c>
      <c r="D13" s="100">
        <v>426301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75">
      <c r="A14" s="237" t="s">
        <v>146</v>
      </c>
      <c r="B14" s="13">
        <v>30</v>
      </c>
      <c r="C14" s="100">
        <v>-5129</v>
      </c>
      <c r="D14" s="100">
        <v>0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75">
      <c r="A15" s="237" t="s">
        <v>147</v>
      </c>
      <c r="B15" s="13">
        <v>22</v>
      </c>
      <c r="C15" s="100">
        <v>-4325415</v>
      </c>
      <c r="D15" s="100">
        <v>-4731989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75">
      <c r="A16" s="237" t="s">
        <v>148</v>
      </c>
      <c r="B16" s="13">
        <v>23</v>
      </c>
      <c r="C16" s="100">
        <v>12381344</v>
      </c>
      <c r="D16" s="100">
        <v>8145707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75">
      <c r="A17" s="237" t="s">
        <v>149</v>
      </c>
      <c r="B17" s="13">
        <v>25</v>
      </c>
      <c r="C17" s="100">
        <v>-1856331</v>
      </c>
      <c r="D17" s="100">
        <v>-2349532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75">
      <c r="A18" s="237" t="s">
        <v>150</v>
      </c>
      <c r="B18" s="13">
        <v>21</v>
      </c>
      <c r="C18" s="100">
        <v>-8006975</v>
      </c>
      <c r="D18" s="100">
        <v>-5790489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75">
      <c r="A19" s="237" t="s">
        <v>151</v>
      </c>
      <c r="B19" s="13">
        <v>21</v>
      </c>
      <c r="C19" s="100">
        <v>10441783</v>
      </c>
      <c r="D19" s="100">
        <v>7298833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12.75">
      <c r="A20" s="237" t="s">
        <v>152</v>
      </c>
      <c r="B20" s="24">
        <v>30</v>
      </c>
      <c r="C20" s="100">
        <v>576349</v>
      </c>
      <c r="D20" s="100">
        <v>93200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75">
      <c r="A21" s="237" t="s">
        <v>153</v>
      </c>
      <c r="B21" s="24"/>
      <c r="C21" s="100">
        <v>2823759</v>
      </c>
      <c r="D21" s="100">
        <v>-1500298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24.75" customHeight="1">
      <c r="A22" s="239" t="s">
        <v>155</v>
      </c>
      <c r="B22" s="13"/>
      <c r="C22" s="100">
        <v>13434101</v>
      </c>
      <c r="D22" s="100">
        <v>15352766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75">
      <c r="A23" s="238" t="s">
        <v>154</v>
      </c>
      <c r="B23" s="13"/>
      <c r="C23" s="100">
        <v>-30893528</v>
      </c>
      <c r="D23" s="100">
        <v>-15090073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40" t="s">
        <v>162</v>
      </c>
      <c r="B24" s="27"/>
      <c r="C24" s="102">
        <f>+SUM(C26:C31)</f>
        <v>-10227621</v>
      </c>
      <c r="D24" s="28">
        <f>+SUM(D26:D31)</f>
        <v>-7245315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75">
      <c r="A25" s="18"/>
      <c r="B25" s="13"/>
      <c r="C25" s="30"/>
      <c r="D25" s="30"/>
      <c r="F25" s="1"/>
      <c r="K25"/>
      <c r="L25" s="17"/>
      <c r="M25" s="17"/>
      <c r="N25" s="17"/>
      <c r="O25" s="17"/>
    </row>
    <row r="26" spans="1:15" ht="12.75">
      <c r="A26" s="237" t="s">
        <v>156</v>
      </c>
      <c r="B26" s="13"/>
      <c r="C26" s="100">
        <v>-2341951</v>
      </c>
      <c r="D26" s="100">
        <v>-4965536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75">
      <c r="A27" s="237" t="s">
        <v>157</v>
      </c>
      <c r="B27" s="13"/>
      <c r="C27" s="100">
        <v>1731282</v>
      </c>
      <c r="D27" s="100">
        <v>-8793588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75">
      <c r="A28" s="237" t="s">
        <v>158</v>
      </c>
      <c r="B28" s="13"/>
      <c r="C28" s="100">
        <v>-1577834</v>
      </c>
      <c r="D28" s="100">
        <v>220835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75">
      <c r="A29" s="237" t="s">
        <v>159</v>
      </c>
      <c r="B29" s="13"/>
      <c r="C29" s="100">
        <v>-9704329</v>
      </c>
      <c r="D29" s="100">
        <v>4608853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75">
      <c r="A30" s="237" t="s">
        <v>160</v>
      </c>
      <c r="B30" s="13"/>
      <c r="C30" s="100">
        <v>3453588</v>
      </c>
      <c r="D30" s="100">
        <v>-4319670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75">
      <c r="A31" s="237" t="s">
        <v>161</v>
      </c>
      <c r="B31" s="13"/>
      <c r="C31" s="100">
        <v>-1788377</v>
      </c>
      <c r="D31" s="100">
        <v>6003791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75">
      <c r="A32" s="240" t="s">
        <v>168</v>
      </c>
      <c r="B32" s="27"/>
      <c r="C32" s="28">
        <f>+C6+C7+C24</f>
        <v>39687919</v>
      </c>
      <c r="D32" s="28">
        <f>+D6+D7+D24</f>
        <v>78976296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75">
      <c r="A33" s="12"/>
      <c r="B33" s="19"/>
      <c r="C33" s="30"/>
      <c r="D33" s="30"/>
      <c r="F33" s="1"/>
      <c r="K33"/>
      <c r="L33" s="17"/>
      <c r="M33" s="17"/>
      <c r="N33" s="17"/>
      <c r="O33" s="17"/>
    </row>
    <row r="34" spans="1:15" ht="12.75">
      <c r="A34" s="237" t="s">
        <v>163</v>
      </c>
      <c r="B34" s="13"/>
      <c r="C34" s="100">
        <v>-9544062</v>
      </c>
      <c r="D34" s="100">
        <v>-6643242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75">
      <c r="A35" s="237" t="s">
        <v>164</v>
      </c>
      <c r="B35" s="13"/>
      <c r="C35" s="100">
        <v>8905935</v>
      </c>
      <c r="D35" s="100">
        <v>5357317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12.75">
      <c r="A36" s="237" t="s">
        <v>165</v>
      </c>
      <c r="B36" s="24">
        <v>15</v>
      </c>
      <c r="C36" s="100">
        <v>-1142135</v>
      </c>
      <c r="D36" s="100">
        <v>-906985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75">
      <c r="A37" s="237" t="s">
        <v>166</v>
      </c>
      <c r="B37" s="13">
        <v>13</v>
      </c>
      <c r="C37" s="100">
        <v>-3430722</v>
      </c>
      <c r="D37" s="100">
        <v>-2054781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75">
      <c r="A38" s="237" t="s">
        <v>167</v>
      </c>
      <c r="B38" s="13">
        <v>25</v>
      </c>
      <c r="C38" s="100">
        <v>-868773</v>
      </c>
      <c r="D38" s="100">
        <v>-2460172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75">
      <c r="A39" s="240" t="s">
        <v>169</v>
      </c>
      <c r="B39" s="27"/>
      <c r="C39" s="102">
        <f>+SUM(C41:C46)</f>
        <v>-32539073</v>
      </c>
      <c r="D39" s="102">
        <f>+SUM(D41:D46)</f>
        <v>-46304601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75">
      <c r="A40" s="18"/>
      <c r="B40" s="13"/>
      <c r="C40" s="30"/>
      <c r="D40" s="30"/>
      <c r="F40" s="1"/>
      <c r="K40"/>
      <c r="L40" s="17"/>
      <c r="M40" s="17"/>
      <c r="N40" s="17"/>
      <c r="O40" s="17"/>
    </row>
    <row r="41" spans="1:15" ht="12.75">
      <c r="A41" s="237" t="s">
        <v>170</v>
      </c>
      <c r="B41" s="13"/>
      <c r="C41" s="100">
        <v>884392</v>
      </c>
      <c r="D41" s="100">
        <v>1278229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75">
      <c r="A42" s="237" t="s">
        <v>171</v>
      </c>
      <c r="B42" s="13">
        <v>10</v>
      </c>
      <c r="C42" s="100">
        <v>-36753720</v>
      </c>
      <c r="D42" s="100">
        <v>-38611938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75">
      <c r="A43" s="237" t="s">
        <v>172</v>
      </c>
      <c r="B43" s="13">
        <v>11</v>
      </c>
      <c r="C43" s="100">
        <v>-4128232</v>
      </c>
      <c r="D43" s="100">
        <v>-7676715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75">
      <c r="A44" s="237" t="s">
        <v>173</v>
      </c>
      <c r="B44" s="13"/>
      <c r="C44" s="100">
        <v>7667762</v>
      </c>
      <c r="D44" s="100">
        <v>-1208459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75">
      <c r="A45" s="237" t="s">
        <v>174</v>
      </c>
      <c r="B45" s="13">
        <v>30</v>
      </c>
      <c r="C45" s="100">
        <v>5129</v>
      </c>
      <c r="D45" s="100">
        <v>0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237" t="s">
        <v>175</v>
      </c>
      <c r="B46" s="13"/>
      <c r="C46" s="100">
        <v>-214404</v>
      </c>
      <c r="D46" s="100">
        <v>-85718</v>
      </c>
      <c r="F46" s="1"/>
      <c r="K46"/>
      <c r="L46" s="17"/>
      <c r="M46" s="17"/>
      <c r="N46" s="17"/>
      <c r="O46" s="17"/>
    </row>
    <row r="47" spans="1:15" s="32" customFormat="1" ht="21.75" customHeight="1">
      <c r="A47" s="240" t="s">
        <v>181</v>
      </c>
      <c r="B47" s="27"/>
      <c r="C47" s="28">
        <f>+SUM(C49:C54)</f>
        <v>8245231</v>
      </c>
      <c r="D47" s="28">
        <f>+SUM(D49:D54)</f>
        <v>-11626190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75">
      <c r="A48" s="18"/>
      <c r="B48" s="13"/>
      <c r="C48" s="30"/>
      <c r="D48" s="30"/>
      <c r="F48" s="1"/>
      <c r="H48" s="7"/>
      <c r="I48" s="7"/>
      <c r="J48" s="7"/>
      <c r="K48"/>
      <c r="L48" s="17"/>
      <c r="M48" s="17"/>
      <c r="N48" s="17"/>
      <c r="O48" s="17"/>
    </row>
    <row r="49" spans="1:15" ht="12.75">
      <c r="A49" s="237" t="s">
        <v>176</v>
      </c>
      <c r="B49" s="13">
        <v>6</v>
      </c>
      <c r="C49" s="100">
        <v>81057420</v>
      </c>
      <c r="D49" s="100">
        <v>42965986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75">
      <c r="A50" s="237" t="s">
        <v>177</v>
      </c>
      <c r="B50" s="13">
        <v>6</v>
      </c>
      <c r="C50" s="100">
        <v>-40159496</v>
      </c>
      <c r="D50" s="100">
        <v>-26631350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75">
      <c r="A51" s="237" t="s">
        <v>178</v>
      </c>
      <c r="B51" s="13">
        <v>17</v>
      </c>
      <c r="C51" s="100">
        <v>-23529861</v>
      </c>
      <c r="D51" s="100">
        <v>-25852184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75">
      <c r="A52" s="237" t="s">
        <v>163</v>
      </c>
      <c r="B52" s="13"/>
      <c r="C52" s="100">
        <v>-12791615</v>
      </c>
      <c r="D52" s="100">
        <v>-6504340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75">
      <c r="A53" s="237" t="s">
        <v>179</v>
      </c>
      <c r="B53" s="13"/>
      <c r="C53" s="100">
        <v>4361596</v>
      </c>
      <c r="D53" s="100">
        <v>4699740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75">
      <c r="A54" s="241" t="s">
        <v>180</v>
      </c>
      <c r="B54" s="13">
        <v>6</v>
      </c>
      <c r="C54" s="100">
        <v>-692813</v>
      </c>
      <c r="D54" s="100">
        <v>-304042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2" customFormat="1" ht="24">
      <c r="A55" s="240" t="s">
        <v>182</v>
      </c>
      <c r="B55" s="27"/>
      <c r="C55" s="28">
        <f>+C5+C39+C47</f>
        <v>9314320</v>
      </c>
      <c r="D55" s="28">
        <f>+D5+D39+D47</f>
        <v>14337642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2" customFormat="1" ht="12.75">
      <c r="A56" s="12" t="s">
        <v>183</v>
      </c>
      <c r="B56" s="19"/>
      <c r="C56" s="100">
        <v>-8973680</v>
      </c>
      <c r="D56" s="100">
        <v>-17173520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2" customFormat="1" ht="12.75">
      <c r="A57" s="169" t="s">
        <v>184</v>
      </c>
      <c r="B57" s="170"/>
      <c r="C57" s="171">
        <v>44671</v>
      </c>
      <c r="D57" s="171">
        <v>721966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75">
      <c r="A58" s="26" t="s">
        <v>185</v>
      </c>
      <c r="B58" s="27"/>
      <c r="C58" s="28">
        <v>385311</v>
      </c>
      <c r="D58" s="28">
        <v>-2113912</v>
      </c>
      <c r="F58" s="1"/>
      <c r="K58" s="17"/>
      <c r="L58" s="17"/>
      <c r="M58" s="17"/>
      <c r="N58" s="17"/>
      <c r="O58" s="17"/>
    </row>
    <row r="59" spans="1:15" ht="12.75">
      <c r="B59" s="13"/>
      <c r="C59" s="30"/>
      <c r="D59" s="30"/>
      <c r="F59" s="1"/>
      <c r="K59" s="17"/>
      <c r="L59" s="17"/>
      <c r="M59" s="17"/>
      <c r="N59" s="17"/>
      <c r="O59" s="17"/>
    </row>
    <row r="60" spans="1:15" ht="12.75">
      <c r="A60" s="240" t="s">
        <v>186</v>
      </c>
      <c r="B60" s="27"/>
      <c r="C60" s="28">
        <v>21936638</v>
      </c>
      <c r="D60" s="28">
        <v>24050550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75">
      <c r="A61" s="240"/>
      <c r="B61" s="13"/>
      <c r="C61" s="30"/>
      <c r="D61" s="30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75">
      <c r="A62" s="240" t="s">
        <v>187</v>
      </c>
      <c r="B62" s="27">
        <v>4</v>
      </c>
      <c r="C62" s="28">
        <f>+C55+C60+C57+C56</f>
        <v>22321949</v>
      </c>
      <c r="D62" s="28">
        <f>+D55+D60+D57+D56</f>
        <v>21936638</v>
      </c>
      <c r="E62" s="166"/>
      <c r="F62" s="166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3"/>
      <c r="C63" s="34"/>
      <c r="D63" s="35"/>
      <c r="E63" s="2"/>
      <c r="G63" s="36"/>
      <c r="H63" s="36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'Statement of Cash Flow'!OLE_LINK3</vt:lpstr>
      <vt:lpstr>Liabilities!OLE_LINK41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2025-02-17T18:07:27Z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